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showSheetTabs="0" xWindow="3900" yWindow="1485" windowWidth="18120" windowHeight="12405" tabRatio="649" activeTab="1"/>
  </bookViews>
  <sheets>
    <sheet name="Auswahl-Lagerraum" sheetId="1" r:id="rId1"/>
    <sheet name="Typ (1)" sheetId="2" r:id="rId2"/>
    <sheet name="Typ (2)" sheetId="3" r:id="rId3"/>
    <sheet name="Typ (3)" sheetId="4" r:id="rId4"/>
    <sheet name="Typ (4)" sheetId="5" r:id="rId5"/>
  </sheets>
  <definedNames>
    <definedName name="_xlnm.Print_Area" localSheetId="0">'Auswahl-Lagerraum'!$A$1:$M$36</definedName>
    <definedName name="_xlnm.Print_Area" localSheetId="1">'Typ (1)'!$A$1:$W$39</definedName>
    <definedName name="_xlnm.Print_Area" localSheetId="2">'Typ (2)'!$A$1:$W$39</definedName>
    <definedName name="_xlnm.Print_Area" localSheetId="3">'Typ (3)'!$A$1:$W$39</definedName>
    <definedName name="_xlnm.Print_Area" localSheetId="4">'Typ (4)'!$A$1:$W$39</definedName>
  </definedNames>
  <calcPr fullCalcOnLoad="1"/>
</workbook>
</file>

<file path=xl/comments2.xml><?xml version="1.0" encoding="utf-8"?>
<comments xmlns="http://schemas.openxmlformats.org/spreadsheetml/2006/main">
  <authors>
    <author>Dieter Rieger</author>
  </authors>
  <commentList>
    <comment ref="B14" authorId="0">
      <text>
        <r>
          <rPr>
            <sz val="10"/>
            <rFont val="Tahoma"/>
            <family val="2"/>
          </rPr>
          <t>lichte Raumhöhe
in Meter</t>
        </r>
      </text>
    </comment>
    <comment ref="E8" authorId="0">
      <text>
        <r>
          <rPr>
            <sz val="10"/>
            <rFont val="Tahoma"/>
            <family val="2"/>
          </rPr>
          <t>Abstand zwischen Füllhöhe Pellets und der Decke im Lagerraum. (ca.35 cm)
Der Lagerraum kann nicht bis ganz oben gefüllt werden.
Wegen Einblas- und Absaugstutzen.</t>
        </r>
      </text>
    </comment>
    <comment ref="I25" authorId="0">
      <text>
        <r>
          <rPr>
            <sz val="10"/>
            <rFont val="Tahoma"/>
            <family val="2"/>
          </rPr>
          <t>lichte Weite zwischen Raumentnahmeschnecke und Wand links.</t>
        </r>
      </text>
    </comment>
    <comment ref="L25" authorId="0">
      <text>
        <r>
          <rPr>
            <sz val="10"/>
            <rFont val="Tahoma"/>
            <family val="2"/>
          </rPr>
          <t>lichte Weite zwischen Raumentnahmeschnecke und Wand rechts.</t>
        </r>
      </text>
    </comment>
    <comment ref="L34" authorId="0">
      <text>
        <r>
          <rPr>
            <sz val="10"/>
            <rFont val="Tahoma"/>
            <family val="2"/>
          </rPr>
          <t>Benötigte Jahres-Energiemenge nach Angabe bzw. berechneter Endenergiebedarf (absolut) entnommen aus dem Energiebedarfsausweis nach EnEV.</t>
        </r>
      </text>
    </comment>
    <comment ref="E34" authorId="0">
      <text>
        <r>
          <rPr>
            <sz val="10"/>
            <rFont val="Tahoma"/>
            <family val="2"/>
          </rPr>
          <t xml:space="preserve">Pelletlagervolumen (grüner Bereich) = Bruttovolumen ohne Leerräume </t>
        </r>
      </text>
    </comment>
    <comment ref="L1" authorId="0">
      <text>
        <r>
          <rPr>
            <b/>
            <sz val="14"/>
            <rFont val="Tahoma"/>
            <family val="2"/>
          </rPr>
          <t>Es können nur GELBE Felder  ausgefüllt werden.</t>
        </r>
      </text>
    </comment>
    <comment ref="T5" authorId="0">
      <text>
        <r>
          <rPr>
            <b/>
            <sz val="8"/>
            <rFont val="Tahoma"/>
            <family val="2"/>
          </rPr>
          <t>lichte Raumlänge in Meter</t>
        </r>
      </text>
    </comment>
  </commentList>
</comments>
</file>

<file path=xl/comments3.xml><?xml version="1.0" encoding="utf-8"?>
<comments xmlns="http://schemas.openxmlformats.org/spreadsheetml/2006/main">
  <authors>
    <author>Dieter Rieger</author>
  </authors>
  <commentList>
    <comment ref="B14" authorId="0">
      <text>
        <r>
          <rPr>
            <sz val="10"/>
            <rFont val="Tahoma"/>
            <family val="2"/>
          </rPr>
          <t>lichte Raumhöhe
in Meter</t>
        </r>
      </text>
    </comment>
    <comment ref="E8" authorId="0">
      <text>
        <r>
          <rPr>
            <sz val="10"/>
            <rFont val="Tahoma"/>
            <family val="2"/>
          </rPr>
          <t>Abstand zwischen Füllhöhe Pellets und der Decke im Lagerraum. (ca.35 cm)
Der Lagerraum kann nicht bis ganz oben gefüllt werden.
Wegen Einblas- und Absaugstutzen.</t>
        </r>
      </text>
    </comment>
    <comment ref="I25" authorId="0">
      <text>
        <r>
          <rPr>
            <sz val="10"/>
            <rFont val="Tahoma"/>
            <family val="2"/>
          </rPr>
          <t>lichte Weite zwischen Raumentnahmeschnecke und Wand links.</t>
        </r>
      </text>
    </comment>
    <comment ref="L25" authorId="0">
      <text>
        <r>
          <rPr>
            <sz val="10"/>
            <rFont val="Tahoma"/>
            <family val="2"/>
          </rPr>
          <t>lichte Weite zwischen Raumentnahmeschnecke und Wand rechts.</t>
        </r>
      </text>
    </comment>
    <comment ref="E34" authorId="0">
      <text>
        <r>
          <rPr>
            <sz val="10"/>
            <rFont val="Tahoma"/>
            <family val="2"/>
          </rPr>
          <t xml:space="preserve">Pelletlagervolumen (grüner Bereich) = Bruttovolumen ohne Leerräume </t>
        </r>
      </text>
    </comment>
    <comment ref="L1" authorId="0">
      <text>
        <r>
          <rPr>
            <b/>
            <sz val="14"/>
            <rFont val="Tahoma"/>
            <family val="2"/>
          </rPr>
          <t>Es können nur GELBE Felder  ausgefüllt werden.</t>
        </r>
        <r>
          <rPr>
            <sz val="14"/>
            <rFont val="Tahoma"/>
            <family val="2"/>
          </rPr>
          <t xml:space="preserve">
</t>
        </r>
      </text>
    </comment>
    <comment ref="T5" authorId="0">
      <text>
        <r>
          <rPr>
            <b/>
            <sz val="8"/>
            <rFont val="Tahoma"/>
            <family val="2"/>
          </rPr>
          <t>lichte Raumlänge in Meter</t>
        </r>
      </text>
    </comment>
    <comment ref="L34" authorId="0">
      <text>
        <r>
          <rPr>
            <sz val="10"/>
            <rFont val="Tahoma"/>
            <family val="2"/>
          </rPr>
          <t>Benötigte Jahres-Energiemenge nach Angabe bzw. berechneter Endenergiebedarf (absolut) entnommen aus dem Energiebedarfsausweis nach EnEV.</t>
        </r>
      </text>
    </comment>
  </commentList>
</comments>
</file>

<file path=xl/comments4.xml><?xml version="1.0" encoding="utf-8"?>
<comments xmlns="http://schemas.openxmlformats.org/spreadsheetml/2006/main">
  <authors>
    <author>Dieter Rieger</author>
  </authors>
  <commentList>
    <comment ref="B14" authorId="0">
      <text>
        <r>
          <rPr>
            <sz val="10"/>
            <rFont val="Tahoma"/>
            <family val="2"/>
          </rPr>
          <t>lichte Raumhöhe
in Meter</t>
        </r>
      </text>
    </comment>
    <comment ref="E8" authorId="0">
      <text>
        <r>
          <rPr>
            <sz val="10"/>
            <rFont val="Tahoma"/>
            <family val="2"/>
          </rPr>
          <t>Abstand zwischen Füllhöhe Pellets und der Decke im Lagerraum. (ca.35 cm)
Der Lagerraum kann nicht bis ganz oben gefüllt werden.
Wegen Einblas- und Absaugstutzen.</t>
        </r>
      </text>
    </comment>
    <comment ref="I25" authorId="0">
      <text>
        <r>
          <rPr>
            <sz val="10"/>
            <rFont val="Tahoma"/>
            <family val="2"/>
          </rPr>
          <t>lichte Weite zwischen Raumentnahmeschnecke und Wand links.</t>
        </r>
      </text>
    </comment>
    <comment ref="L25" authorId="0">
      <text>
        <r>
          <rPr>
            <sz val="10"/>
            <rFont val="Tahoma"/>
            <family val="2"/>
          </rPr>
          <t>lichte Weite zwischen Raumentnahmeschnecke und Wand rechts.</t>
        </r>
      </text>
    </comment>
    <comment ref="E34" authorId="0">
      <text>
        <r>
          <rPr>
            <sz val="10"/>
            <rFont val="Tahoma"/>
            <family val="2"/>
          </rPr>
          <t xml:space="preserve">Pelletlagervolumen (grüner Bereich) = Bruttovolumen ohne Leerräume </t>
        </r>
      </text>
    </comment>
    <comment ref="L1" authorId="0">
      <text>
        <r>
          <rPr>
            <b/>
            <sz val="14"/>
            <rFont val="Tahoma"/>
            <family val="2"/>
          </rPr>
          <t>Es können nur GELBE Felder  ausgefüllt werden.</t>
        </r>
        <r>
          <rPr>
            <sz val="14"/>
            <rFont val="Tahoma"/>
            <family val="2"/>
          </rPr>
          <t xml:space="preserve">
</t>
        </r>
      </text>
    </comment>
    <comment ref="T5" authorId="0">
      <text>
        <r>
          <rPr>
            <b/>
            <sz val="8"/>
            <rFont val="Tahoma"/>
            <family val="2"/>
          </rPr>
          <t>lichte Raumlänge in Meter</t>
        </r>
      </text>
    </comment>
    <comment ref="L34" authorId="0">
      <text>
        <r>
          <rPr>
            <sz val="10"/>
            <rFont val="Tahoma"/>
            <family val="2"/>
          </rPr>
          <t>Benötigte Jahres-Energiemenge nach Angabe bzw. berechneter Endenergiebedarf (absolut) entnommen aus dem Energiebedarfsausweis nach EnEV.</t>
        </r>
      </text>
    </comment>
  </commentList>
</comments>
</file>

<file path=xl/comments5.xml><?xml version="1.0" encoding="utf-8"?>
<comments xmlns="http://schemas.openxmlformats.org/spreadsheetml/2006/main">
  <authors>
    <author>Dieter Rieger</author>
  </authors>
  <commentList>
    <comment ref="B14" authorId="0">
      <text>
        <r>
          <rPr>
            <sz val="10"/>
            <rFont val="Tahoma"/>
            <family val="2"/>
          </rPr>
          <t>lichte Raumhöhe
in Meter</t>
        </r>
      </text>
    </comment>
    <comment ref="E8" authorId="0">
      <text>
        <r>
          <rPr>
            <sz val="10"/>
            <rFont val="Tahoma"/>
            <family val="2"/>
          </rPr>
          <t>Abstand zwischen Füllhöhe Pellets und der Decke im Lagerraum. (ca.35 cm)
Der Lagerraum kann nicht bis ganz oben gefüllt werden.
Wegen Einblas- und Absaugstutzen.</t>
        </r>
      </text>
    </comment>
    <comment ref="I25" authorId="0">
      <text>
        <r>
          <rPr>
            <sz val="10"/>
            <rFont val="Tahoma"/>
            <family val="2"/>
          </rPr>
          <t>lichte Weite zwischen Raumentnahmeschnecke und Wand links.</t>
        </r>
      </text>
    </comment>
    <comment ref="L25" authorId="0">
      <text>
        <r>
          <rPr>
            <sz val="10"/>
            <rFont val="Tahoma"/>
            <family val="2"/>
          </rPr>
          <t>lichte Weite zwischen Raumentnahmeschnecke und Wand rechts.</t>
        </r>
      </text>
    </comment>
    <comment ref="E34" authorId="0">
      <text>
        <r>
          <rPr>
            <sz val="10"/>
            <rFont val="Tahoma"/>
            <family val="2"/>
          </rPr>
          <t xml:space="preserve">Pelletlagervolumen (grüner Bereich) = Bruttovolumen ohne Leerräume </t>
        </r>
      </text>
    </comment>
    <comment ref="L1" authorId="0">
      <text>
        <r>
          <rPr>
            <b/>
            <sz val="14"/>
            <rFont val="Tahoma"/>
            <family val="2"/>
          </rPr>
          <t>Es können nur GELBE Felder  ausgefüllt werden.</t>
        </r>
        <r>
          <rPr>
            <sz val="14"/>
            <rFont val="Tahoma"/>
            <family val="2"/>
          </rPr>
          <t xml:space="preserve">
</t>
        </r>
      </text>
    </comment>
    <comment ref="T5" authorId="0">
      <text>
        <r>
          <rPr>
            <b/>
            <sz val="8"/>
            <rFont val="Tahoma"/>
            <family val="2"/>
          </rPr>
          <t>lichte Raumlänge in Meter</t>
        </r>
      </text>
    </comment>
    <comment ref="L34" authorId="0">
      <text>
        <r>
          <rPr>
            <sz val="10"/>
            <rFont val="Tahoma"/>
            <family val="2"/>
          </rPr>
          <t>Benötigte Jahres-Energiemenge nach Angabe bzw. berechneter Endenergiebedarf (absolut) entnommen aus dem Energiebedarfsausweis nach EnEV.</t>
        </r>
      </text>
    </comment>
  </commentList>
</comments>
</file>

<file path=xl/sharedStrings.xml><?xml version="1.0" encoding="utf-8"?>
<sst xmlns="http://schemas.openxmlformats.org/spreadsheetml/2006/main" count="233" uniqueCount="66">
  <si>
    <t>Pelletlagerraum- und Energiemengenberechnung</t>
  </si>
  <si>
    <t>Raum-</t>
  </si>
  <si>
    <t>links</t>
  </si>
  <si>
    <t>lichte Breite</t>
  </si>
  <si>
    <t>rechts</t>
  </si>
  <si>
    <t>Decke</t>
  </si>
  <si>
    <t>Höhe</t>
  </si>
  <si>
    <t>Boden</t>
  </si>
  <si>
    <t>Breite links</t>
  </si>
  <si>
    <t>Breite rechts</t>
  </si>
  <si>
    <t>Flächen- u. Volumen:</t>
  </si>
  <si>
    <t>Ergebnis:</t>
  </si>
  <si>
    <t>Grundfläche =</t>
  </si>
  <si>
    <t>m²</t>
  </si>
  <si>
    <t>Gelagerte Pelletsmenge =</t>
  </si>
  <si>
    <t>kg</t>
  </si>
  <si>
    <t>Brutto-Volumen =</t>
  </si>
  <si>
    <t>m³</t>
  </si>
  <si>
    <t>Gelagerte Energiemenge =</t>
  </si>
  <si>
    <t>kWh</t>
  </si>
  <si>
    <t>Netto-Volumen =</t>
  </si>
  <si>
    <t>Jahres-Endenergiebedarf =</t>
  </si>
  <si>
    <t>Genutztes Raumvolumen:</t>
  </si>
  <si>
    <t>Linke Raumhälfte:</t>
  </si>
  <si>
    <t>Leerraum</t>
  </si>
  <si>
    <t>Pellet</t>
  </si>
  <si>
    <t>Gesamt-Volumen =</t>
  </si>
  <si>
    <t>Rechte Raumhälfte:</t>
  </si>
  <si>
    <r>
      <t>h</t>
    </r>
    <r>
      <rPr>
        <b/>
        <vertAlign val="subscript"/>
        <sz val="10"/>
        <rFont val="Arial"/>
        <family val="2"/>
      </rPr>
      <t>3</t>
    </r>
    <r>
      <rPr>
        <b/>
        <sz val="10"/>
        <rFont val="Arial"/>
        <family val="2"/>
      </rPr>
      <t xml:space="preserve"> =</t>
    </r>
  </si>
  <si>
    <r>
      <t>h</t>
    </r>
    <r>
      <rPr>
        <vertAlign val="subscript"/>
        <sz val="10"/>
        <rFont val="Arial"/>
        <family val="2"/>
      </rPr>
      <t>3</t>
    </r>
    <r>
      <rPr>
        <sz val="10"/>
        <rFont val="Arial"/>
        <family val="2"/>
      </rPr>
      <t xml:space="preserve"> =</t>
    </r>
  </si>
  <si>
    <r>
      <t>h</t>
    </r>
    <r>
      <rPr>
        <b/>
        <vertAlign val="subscript"/>
        <sz val="10"/>
        <rFont val="Arial"/>
        <family val="2"/>
      </rPr>
      <t>2</t>
    </r>
    <r>
      <rPr>
        <b/>
        <sz val="10"/>
        <rFont val="Arial"/>
        <family val="2"/>
      </rPr>
      <t xml:space="preserve"> =</t>
    </r>
  </si>
  <si>
    <r>
      <t>h</t>
    </r>
    <r>
      <rPr>
        <vertAlign val="subscript"/>
        <sz val="10"/>
        <rFont val="Arial"/>
        <family val="2"/>
      </rPr>
      <t>2</t>
    </r>
    <r>
      <rPr>
        <sz val="10"/>
        <rFont val="Arial"/>
        <family val="2"/>
      </rPr>
      <t xml:space="preserve"> =</t>
    </r>
  </si>
  <si>
    <r>
      <t>h</t>
    </r>
    <r>
      <rPr>
        <vertAlign val="subscript"/>
        <sz val="10"/>
        <rFont val="Arial"/>
        <family val="2"/>
      </rPr>
      <t>1</t>
    </r>
    <r>
      <rPr>
        <sz val="10"/>
        <rFont val="Arial"/>
        <family val="2"/>
      </rPr>
      <t xml:space="preserve"> =</t>
    </r>
  </si>
  <si>
    <r>
      <t xml:space="preserve">Winkel </t>
    </r>
    <r>
      <rPr>
        <b/>
        <sz val="10"/>
        <rFont val="GreekS"/>
        <family val="0"/>
      </rPr>
      <t>a</t>
    </r>
    <r>
      <rPr>
        <b/>
        <sz val="10"/>
        <rFont val="Arial"/>
        <family val="2"/>
      </rPr>
      <t xml:space="preserve"> Schrägboden</t>
    </r>
  </si>
  <si>
    <r>
      <t xml:space="preserve">Volumen </t>
    </r>
    <r>
      <rPr>
        <b/>
        <sz val="10"/>
        <rFont val="Arial"/>
        <family val="2"/>
      </rPr>
      <t>A1</t>
    </r>
    <r>
      <rPr>
        <sz val="10"/>
        <rFont val="Arial"/>
        <family val="0"/>
      </rPr>
      <t xml:space="preserve"> =</t>
    </r>
  </si>
  <si>
    <r>
      <t xml:space="preserve">Volumen </t>
    </r>
    <r>
      <rPr>
        <b/>
        <sz val="10"/>
        <rFont val="Arial"/>
        <family val="2"/>
      </rPr>
      <t>B1</t>
    </r>
    <r>
      <rPr>
        <sz val="10"/>
        <rFont val="Arial"/>
        <family val="0"/>
      </rPr>
      <t xml:space="preserve"> =</t>
    </r>
  </si>
  <si>
    <r>
      <t xml:space="preserve">Volumen </t>
    </r>
    <r>
      <rPr>
        <b/>
        <sz val="10"/>
        <rFont val="Arial"/>
        <family val="2"/>
      </rPr>
      <t>C1</t>
    </r>
    <r>
      <rPr>
        <sz val="10"/>
        <rFont val="Arial"/>
        <family val="0"/>
      </rPr>
      <t xml:space="preserve"> =</t>
    </r>
  </si>
  <si>
    <r>
      <t xml:space="preserve">Volumen </t>
    </r>
    <r>
      <rPr>
        <b/>
        <sz val="10"/>
        <rFont val="Arial"/>
        <family val="2"/>
      </rPr>
      <t>A2</t>
    </r>
    <r>
      <rPr>
        <sz val="10"/>
        <rFont val="Arial"/>
        <family val="0"/>
      </rPr>
      <t xml:space="preserve"> =</t>
    </r>
  </si>
  <si>
    <r>
      <t xml:space="preserve">Volumen </t>
    </r>
    <r>
      <rPr>
        <b/>
        <sz val="10"/>
        <rFont val="Arial"/>
        <family val="2"/>
      </rPr>
      <t>B2</t>
    </r>
    <r>
      <rPr>
        <sz val="10"/>
        <rFont val="Arial"/>
        <family val="0"/>
      </rPr>
      <t xml:space="preserve"> =</t>
    </r>
  </si>
  <si>
    <r>
      <t xml:space="preserve">Volumen </t>
    </r>
    <r>
      <rPr>
        <b/>
        <sz val="10"/>
        <rFont val="Arial"/>
        <family val="2"/>
      </rPr>
      <t>C2</t>
    </r>
    <r>
      <rPr>
        <sz val="10"/>
        <rFont val="Arial"/>
        <family val="0"/>
      </rPr>
      <t xml:space="preserve"> =</t>
    </r>
  </si>
  <si>
    <t>Breite unten</t>
  </si>
  <si>
    <t>Raumtiefe</t>
  </si>
  <si>
    <t>Leerraum-Gesamt:</t>
  </si>
  <si>
    <r>
      <t xml:space="preserve">Volumen </t>
    </r>
    <r>
      <rPr>
        <b/>
        <sz val="10"/>
        <rFont val="Arial"/>
        <family val="2"/>
      </rPr>
      <t>P1</t>
    </r>
    <r>
      <rPr>
        <sz val="10"/>
        <rFont val="Arial"/>
        <family val="0"/>
      </rPr>
      <t xml:space="preserve"> =</t>
    </r>
  </si>
  <si>
    <r>
      <t xml:space="preserve">Volumen </t>
    </r>
    <r>
      <rPr>
        <b/>
        <sz val="10"/>
        <rFont val="Arial"/>
        <family val="2"/>
      </rPr>
      <t>P2</t>
    </r>
    <r>
      <rPr>
        <sz val="10"/>
        <rFont val="Arial"/>
        <family val="0"/>
      </rPr>
      <t xml:space="preserve"> =</t>
    </r>
  </si>
  <si>
    <t>Leerraum-oben:</t>
  </si>
  <si>
    <t>Leerraum-unten:</t>
  </si>
  <si>
    <t>Draufsichten</t>
  </si>
  <si>
    <t>Isometrische Darstellung (Lagerform)</t>
  </si>
  <si>
    <t>mit Pellets gefüllt</t>
  </si>
  <si>
    <t>Leerraum oben =</t>
  </si>
  <si>
    <t>Leerraum unten/hinten =</t>
  </si>
  <si>
    <r>
      <t xml:space="preserve">Pellet-Volumen </t>
    </r>
    <r>
      <rPr>
        <b/>
        <sz val="10"/>
        <rFont val="Arial"/>
        <family val="2"/>
      </rPr>
      <t>P1</t>
    </r>
    <r>
      <rPr>
        <sz val="10"/>
        <rFont val="Arial"/>
        <family val="0"/>
      </rPr>
      <t xml:space="preserve"> =</t>
    </r>
  </si>
  <si>
    <r>
      <t xml:space="preserve">Pellet-Volumen </t>
    </r>
    <r>
      <rPr>
        <b/>
        <sz val="10"/>
        <rFont val="Arial"/>
        <family val="2"/>
      </rPr>
      <t>P2</t>
    </r>
    <r>
      <rPr>
        <sz val="10"/>
        <rFont val="Arial"/>
        <family val="0"/>
      </rPr>
      <t xml:space="preserve"> =</t>
    </r>
  </si>
  <si>
    <t>Lagerraum:</t>
  </si>
  <si>
    <t>Brutto Volumen (rechts) =</t>
  </si>
  <si>
    <t>Brutto Volumen (links) =</t>
  </si>
  <si>
    <t>Nebenrechnung:</t>
  </si>
  <si>
    <t>Leerraum unten/links =</t>
  </si>
  <si>
    <t>Leerraum unten/rechts =</t>
  </si>
  <si>
    <r>
      <t>h</t>
    </r>
    <r>
      <rPr>
        <b/>
        <vertAlign val="subscript"/>
        <sz val="10"/>
        <rFont val="Helvetica"/>
        <family val="2"/>
      </rPr>
      <t>3</t>
    </r>
    <r>
      <rPr>
        <b/>
        <sz val="10"/>
        <rFont val="Helvetica"/>
        <family val="2"/>
      </rPr>
      <t xml:space="preserve"> =</t>
    </r>
  </si>
  <si>
    <r>
      <t>h</t>
    </r>
    <r>
      <rPr>
        <vertAlign val="subscript"/>
        <sz val="10"/>
        <rFont val="Helvetica"/>
        <family val="2"/>
      </rPr>
      <t>3</t>
    </r>
    <r>
      <rPr>
        <sz val="10"/>
        <rFont val="Helvetica"/>
        <family val="2"/>
      </rPr>
      <t xml:space="preserve"> =</t>
    </r>
  </si>
  <si>
    <r>
      <t>h</t>
    </r>
    <r>
      <rPr>
        <b/>
        <vertAlign val="subscript"/>
        <sz val="10"/>
        <rFont val="Helvetica"/>
        <family val="2"/>
      </rPr>
      <t>2</t>
    </r>
    <r>
      <rPr>
        <b/>
        <sz val="10"/>
        <rFont val="Helvetica"/>
        <family val="2"/>
      </rPr>
      <t xml:space="preserve"> =</t>
    </r>
  </si>
  <si>
    <r>
      <t>h</t>
    </r>
    <r>
      <rPr>
        <vertAlign val="subscript"/>
        <sz val="10"/>
        <rFont val="Helvetica"/>
        <family val="2"/>
      </rPr>
      <t>2</t>
    </r>
    <r>
      <rPr>
        <sz val="10"/>
        <rFont val="Helvetica"/>
        <family val="2"/>
      </rPr>
      <t xml:space="preserve"> =</t>
    </r>
  </si>
  <si>
    <r>
      <t>h</t>
    </r>
    <r>
      <rPr>
        <vertAlign val="subscript"/>
        <sz val="10"/>
        <rFont val="Helvetica"/>
        <family val="2"/>
      </rPr>
      <t>1</t>
    </r>
    <r>
      <rPr>
        <sz val="10"/>
        <rFont val="Helvetica"/>
        <family val="2"/>
      </rPr>
      <t xml:space="preserve"> =</t>
    </r>
  </si>
  <si>
    <t>Winkel a Schrägboden</t>
  </si>
</sst>
</file>

<file path=xl/styles.xml><?xml version="1.0" encoding="utf-8"?>
<styleSheet xmlns="http://schemas.openxmlformats.org/spreadsheetml/2006/main">
  <numFmts count="45">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DM&quot;;\-#,##0\ &quot;DM&quot;"/>
    <numFmt numFmtId="181" formatCode="#,##0\ &quot;DM&quot;;[Red]\-#,##0\ &quot;DM&quot;"/>
    <numFmt numFmtId="182" formatCode="#,##0.00\ &quot;DM&quot;;\-#,##0.00\ &quot;DM&quot;"/>
    <numFmt numFmtId="183" formatCode="#,##0.00\ &quot;DM&quot;;[Red]\-#,##0.00\ &quot;DM&quot;"/>
    <numFmt numFmtId="184" formatCode="_-* #,##0\ &quot;DM&quot;_-;\-* #,##0\ &quot;DM&quot;_-;_-* &quot;-&quot;\ &quot;DM&quot;_-;_-@_-"/>
    <numFmt numFmtId="185" formatCode="_-* #,##0\ _D_M_-;\-* #,##0\ _D_M_-;_-* &quot;-&quot;\ _D_M_-;_-@_-"/>
    <numFmt numFmtId="186" formatCode="_-* #,##0.00\ &quot;DM&quot;_-;\-* #,##0.00\ &quot;DM&quot;_-;_-* &quot;-&quot;??\ &quot;DM&quot;_-;_-@_-"/>
    <numFmt numFmtId="187" formatCode="_-* #,##0.00\ _D_M_-;\-* #,##0.00\ _D_M_-;_-* &quot;-&quot;??\ _D_M_-;_-@_-"/>
    <numFmt numFmtId="188" formatCode="#,##0.0"/>
    <numFmt numFmtId="189" formatCode="d/\ mmmm\ yyyy"/>
    <numFmt numFmtId="190" formatCode="0.0"/>
    <numFmt numFmtId="191" formatCode="0.0000000"/>
    <numFmt numFmtId="192" formatCode="0.000000"/>
    <numFmt numFmtId="193" formatCode="0.00000"/>
    <numFmt numFmtId="194" formatCode="0.0000"/>
    <numFmt numFmtId="195" formatCode="0.000"/>
    <numFmt numFmtId="196" formatCode="0.0%"/>
    <numFmt numFmtId="197" formatCode="0.00000000"/>
    <numFmt numFmtId="198" formatCode="&quot;Ja&quot;;&quot;Ja&quot;;&quot;Nein&quot;"/>
    <numFmt numFmtId="199" formatCode="&quot;Wahr&quot;;&quot;Wahr&quot;;&quot;Falsch&quot;"/>
    <numFmt numFmtId="200" formatCode="&quot;Ein&quot;;&quot;Ein&quot;;&quot;Aus&quot;"/>
  </numFmts>
  <fonts count="76">
    <font>
      <sz val="10"/>
      <name val="Arial"/>
      <family val="0"/>
    </font>
    <font>
      <u val="single"/>
      <sz val="10"/>
      <color indexed="12"/>
      <name val="Arial"/>
      <family val="2"/>
    </font>
    <font>
      <b/>
      <u val="single"/>
      <sz val="16"/>
      <name val="Arial"/>
      <family val="2"/>
    </font>
    <font>
      <b/>
      <sz val="10"/>
      <name val="Arial"/>
      <family val="2"/>
    </font>
    <font>
      <b/>
      <sz val="12"/>
      <name val="Arial"/>
      <family val="2"/>
    </font>
    <font>
      <b/>
      <vertAlign val="subscript"/>
      <sz val="10"/>
      <name val="Arial"/>
      <family val="2"/>
    </font>
    <font>
      <vertAlign val="subscript"/>
      <sz val="10"/>
      <name val="Arial"/>
      <family val="2"/>
    </font>
    <font>
      <sz val="10"/>
      <color indexed="10"/>
      <name val="Arial"/>
      <family val="2"/>
    </font>
    <font>
      <b/>
      <sz val="10"/>
      <color indexed="10"/>
      <name val="Arial"/>
      <family val="2"/>
    </font>
    <font>
      <b/>
      <sz val="10"/>
      <name val="GreekS"/>
      <family val="0"/>
    </font>
    <font>
      <b/>
      <sz val="12"/>
      <color indexed="17"/>
      <name val="Arial"/>
      <family val="2"/>
    </font>
    <font>
      <sz val="10"/>
      <name val="Tahoma"/>
      <family val="2"/>
    </font>
    <font>
      <b/>
      <sz val="14"/>
      <name val="Tahoma"/>
      <family val="2"/>
    </font>
    <font>
      <sz val="14"/>
      <name val="Tahoma"/>
      <family val="2"/>
    </font>
    <font>
      <b/>
      <sz val="8"/>
      <name val="Tahoma"/>
      <family val="2"/>
    </font>
    <font>
      <sz val="12"/>
      <name val="Arial"/>
      <family val="2"/>
    </font>
    <font>
      <b/>
      <u val="single"/>
      <sz val="12"/>
      <color indexed="9"/>
      <name val="Arial"/>
      <family val="2"/>
    </font>
    <font>
      <b/>
      <u val="single"/>
      <sz val="20"/>
      <color indexed="9"/>
      <name val="Arial"/>
      <family val="2"/>
    </font>
    <font>
      <b/>
      <sz val="8"/>
      <color indexed="9"/>
      <name val="Arial"/>
      <family val="2"/>
    </font>
    <font>
      <sz val="10"/>
      <color indexed="9"/>
      <name val="Arial"/>
      <family val="2"/>
    </font>
    <font>
      <u val="single"/>
      <sz val="10"/>
      <color indexed="36"/>
      <name val="Arial"/>
      <family val="2"/>
    </font>
    <font>
      <sz val="10"/>
      <name val="Helvetica"/>
      <family val="2"/>
    </font>
    <font>
      <b/>
      <sz val="12"/>
      <name val="Helvetica"/>
      <family val="2"/>
    </font>
    <font>
      <b/>
      <sz val="10"/>
      <name val="Helvetica"/>
      <family val="2"/>
    </font>
    <font>
      <b/>
      <vertAlign val="subscript"/>
      <sz val="10"/>
      <name val="Helvetica"/>
      <family val="2"/>
    </font>
    <font>
      <vertAlign val="subscript"/>
      <sz val="10"/>
      <name val="Helvetica"/>
      <family val="2"/>
    </font>
    <font>
      <sz val="10"/>
      <color indexed="10"/>
      <name val="Helvetica"/>
      <family val="2"/>
    </font>
    <font>
      <b/>
      <sz val="10"/>
      <color indexed="10"/>
      <name val="Helvetica"/>
      <family val="2"/>
    </font>
    <font>
      <sz val="10"/>
      <color indexed="12"/>
      <name val="Helvetica"/>
      <family val="2"/>
    </font>
    <font>
      <b/>
      <sz val="12"/>
      <color indexed="17"/>
      <name val="Helvetica"/>
      <family val="2"/>
    </font>
    <font>
      <b/>
      <sz val="16"/>
      <name val="Helvetica"/>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2"/>
      <color indexed="9"/>
      <name val="Arial"/>
      <family val="2"/>
    </font>
    <font>
      <b/>
      <sz val="10"/>
      <color indexed="8"/>
      <name val="Arial"/>
      <family val="2"/>
    </font>
    <font>
      <b/>
      <sz val="8"/>
      <color indexed="8"/>
      <name val="Arial"/>
      <family val="2"/>
    </font>
    <font>
      <sz val="8"/>
      <color indexed="8"/>
      <name val="Arial"/>
      <family val="2"/>
    </font>
    <font>
      <sz val="4"/>
      <color indexed="8"/>
      <name val="Arial"/>
      <family val="2"/>
    </font>
    <font>
      <b/>
      <sz val="10"/>
      <color indexed="8"/>
      <name val="Helvetica"/>
      <family val="2"/>
    </font>
    <font>
      <sz val="10"/>
      <color indexed="8"/>
      <name val="Helvetica"/>
      <family val="2"/>
    </font>
    <font>
      <sz val="10"/>
      <color indexed="8"/>
      <name val="Arial"/>
      <family val="2"/>
    </font>
    <font>
      <b/>
      <sz val="12"/>
      <color indexed="8"/>
      <name val="Helvetica"/>
      <family val="2"/>
    </font>
    <font>
      <b/>
      <sz val="12"/>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6"/>
        <bgColor indexed="64"/>
      </patternFill>
    </fill>
    <fill>
      <patternFill patternType="solid">
        <fgColor indexed="22"/>
        <bgColor indexed="64"/>
      </patternFill>
    </fill>
    <fill>
      <patternFill patternType="lightUp">
        <bgColor indexed="9"/>
      </patternFill>
    </fill>
    <fill>
      <patternFill patternType="lightDown">
        <bgColor indexed="9"/>
      </patternFill>
    </fill>
    <fill>
      <patternFill patternType="solid">
        <fgColor indexed="9"/>
        <bgColor indexed="64"/>
      </patternFill>
    </fill>
  </fills>
  <borders count="4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hair"/>
      <right>
        <color indexed="63"/>
      </right>
      <top>
        <color indexed="63"/>
      </top>
      <bottom>
        <color indexed="63"/>
      </bottom>
    </border>
    <border>
      <left>
        <color indexed="63"/>
      </left>
      <right>
        <color indexed="63"/>
      </right>
      <top>
        <color indexed="63"/>
      </top>
      <bottom style="medium"/>
    </border>
    <border>
      <left>
        <color indexed="63"/>
      </left>
      <right>
        <color indexed="63"/>
      </right>
      <top>
        <color indexed="63"/>
      </top>
      <bottom style="hair"/>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style="hair"/>
      <top>
        <color indexed="63"/>
      </top>
      <bottom>
        <color indexed="63"/>
      </bottom>
    </border>
    <border>
      <left style="medium"/>
      <right style="medium"/>
      <top>
        <color indexed="63"/>
      </top>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medium">
        <color indexed="60"/>
      </bottom>
    </border>
    <border>
      <left>
        <color indexed="63"/>
      </left>
      <right>
        <color indexed="63"/>
      </right>
      <top>
        <color indexed="63"/>
      </top>
      <bottom style="medium">
        <color indexed="60"/>
      </bottom>
    </border>
    <border>
      <left>
        <color indexed="63"/>
      </left>
      <right style="thick"/>
      <top>
        <color indexed="63"/>
      </top>
      <bottom style="medium">
        <color indexed="60"/>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1" applyNumberFormat="0" applyAlignment="0" applyProtection="0"/>
    <xf numFmtId="0" fontId="61" fillId="26" borderId="2" applyNumberFormat="0" applyAlignment="0" applyProtection="0"/>
    <xf numFmtId="0" fontId="20" fillId="0" borderId="0" applyNumberFormat="0" applyFill="0" applyBorder="0" applyAlignment="0" applyProtection="0"/>
    <xf numFmtId="185" fontId="0" fillId="0" borderId="0" applyFont="0" applyFill="0" applyBorder="0" applyAlignment="0" applyProtection="0"/>
    <xf numFmtId="0" fontId="62" fillId="27" borderId="2" applyNumberFormat="0" applyAlignment="0" applyProtection="0"/>
    <xf numFmtId="0" fontId="63" fillId="0" borderId="3" applyNumberFormat="0" applyFill="0" applyAlignment="0" applyProtection="0"/>
    <xf numFmtId="0" fontId="64" fillId="0" borderId="0" applyNumberFormat="0" applyFill="0" applyBorder="0" applyAlignment="0" applyProtection="0"/>
    <xf numFmtId="0" fontId="65" fillId="28" borderId="0" applyNumberFormat="0" applyBorder="0" applyAlignment="0" applyProtection="0"/>
    <xf numFmtId="187" fontId="0" fillId="0" borderId="0" applyFont="0" applyFill="0" applyBorder="0" applyAlignment="0" applyProtection="0"/>
    <xf numFmtId="0" fontId="1" fillId="0" borderId="0" applyNumberFormat="0" applyFill="0" applyBorder="0" applyAlignment="0" applyProtection="0"/>
    <xf numFmtId="0" fontId="6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7" fillId="31" borderId="0" applyNumberFormat="0" applyBorder="0" applyAlignment="0" applyProtection="0"/>
    <xf numFmtId="0" fontId="68" fillId="0" borderId="0" applyNumberForma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186" fontId="0" fillId="0" borderId="0" applyFont="0" applyFill="0" applyBorder="0" applyAlignment="0" applyProtection="0"/>
    <xf numFmtId="184" fontId="0" fillId="0" borderId="0" applyFont="0" applyFill="0" applyBorder="0" applyAlignment="0" applyProtection="0"/>
    <xf numFmtId="0" fontId="73" fillId="0" borderId="0" applyNumberFormat="0" applyFill="0" applyBorder="0" applyAlignment="0" applyProtection="0"/>
    <xf numFmtId="0" fontId="74" fillId="32" borderId="9" applyNumberFormat="0" applyAlignment="0" applyProtection="0"/>
  </cellStyleXfs>
  <cellXfs count="268">
    <xf numFmtId="0" fontId="0" fillId="0" borderId="0" xfId="0" applyAlignment="1">
      <alignment/>
    </xf>
    <xf numFmtId="195" fontId="4" fillId="33" borderId="10" xfId="0" applyNumberFormat="1" applyFont="1" applyFill="1" applyBorder="1" applyAlignment="1" applyProtection="1">
      <alignment horizontal="center"/>
      <protection locked="0"/>
    </xf>
    <xf numFmtId="1" fontId="4" fillId="33" borderId="10" xfId="0" applyNumberFormat="1" applyFont="1" applyFill="1" applyBorder="1" applyAlignment="1" applyProtection="1">
      <alignment horizontal="center"/>
      <protection locked="0"/>
    </xf>
    <xf numFmtId="3" fontId="4" fillId="33" borderId="11" xfId="0" applyNumberFormat="1" applyFont="1" applyFill="1" applyBorder="1" applyAlignment="1" applyProtection="1">
      <alignment horizontal="right"/>
      <protection locked="0"/>
    </xf>
    <xf numFmtId="0" fontId="0" fillId="34" borderId="0" xfId="0" applyFill="1" applyAlignment="1">
      <alignment/>
    </xf>
    <xf numFmtId="195" fontId="4" fillId="33" borderId="0" xfId="0" applyNumberFormat="1" applyFont="1" applyFill="1" applyBorder="1" applyAlignment="1" applyProtection="1">
      <alignment horizontal="center"/>
      <protection locked="0"/>
    </xf>
    <xf numFmtId="0" fontId="0" fillId="34" borderId="0" xfId="0" applyFill="1" applyBorder="1" applyAlignment="1">
      <alignment/>
    </xf>
    <xf numFmtId="0" fontId="15" fillId="34" borderId="0" xfId="0" applyFont="1" applyFill="1" applyBorder="1" applyAlignment="1">
      <alignment/>
    </xf>
    <xf numFmtId="0" fontId="0" fillId="34" borderId="0" xfId="0" applyFill="1" applyAlignment="1" applyProtection="1">
      <alignment/>
      <protection hidden="1"/>
    </xf>
    <xf numFmtId="0" fontId="17" fillId="34" borderId="0" xfId="0" applyFont="1" applyFill="1" applyAlignment="1" applyProtection="1">
      <alignment/>
      <protection hidden="1"/>
    </xf>
    <xf numFmtId="0" fontId="16" fillId="34" borderId="0" xfId="0" applyFont="1" applyFill="1" applyAlignment="1" applyProtection="1">
      <alignment/>
      <protection hidden="1"/>
    </xf>
    <xf numFmtId="0" fontId="0" fillId="34" borderId="0" xfId="0" applyFill="1" applyBorder="1" applyAlignment="1" applyProtection="1">
      <alignment/>
      <protection hidden="1"/>
    </xf>
    <xf numFmtId="0" fontId="16" fillId="34" borderId="0" xfId="0" applyFont="1" applyFill="1" applyBorder="1" applyAlignment="1" applyProtection="1">
      <alignment/>
      <protection hidden="1"/>
    </xf>
    <xf numFmtId="0" fontId="15" fillId="34" borderId="0" xfId="0" applyFont="1" applyFill="1" applyBorder="1" applyAlignment="1" applyProtection="1">
      <alignment/>
      <protection hidden="1"/>
    </xf>
    <xf numFmtId="2" fontId="3" fillId="0" borderId="0" xfId="0" applyNumberFormat="1" applyFont="1" applyBorder="1" applyAlignment="1" applyProtection="1">
      <alignment horizontal="center"/>
      <protection/>
    </xf>
    <xf numFmtId="0" fontId="0" fillId="0" borderId="12" xfId="0" applyBorder="1" applyAlignment="1" applyProtection="1">
      <alignment/>
      <protection/>
    </xf>
    <xf numFmtId="195" fontId="3" fillId="0" borderId="0" xfId="0" applyNumberFormat="1" applyFont="1" applyBorder="1" applyAlignment="1" applyProtection="1">
      <alignment horizontal="center"/>
      <protection/>
    </xf>
    <xf numFmtId="0" fontId="0" fillId="0" borderId="0" xfId="0" applyAlignment="1" applyProtection="1">
      <alignment/>
      <protection/>
    </xf>
    <xf numFmtId="0" fontId="2" fillId="0" borderId="0" xfId="0" applyFont="1" applyAlignment="1" applyProtection="1">
      <alignment/>
      <protection/>
    </xf>
    <xf numFmtId="0" fontId="4" fillId="0" borderId="0" xfId="0" applyFont="1" applyBorder="1" applyAlignment="1" applyProtection="1">
      <alignment horizontal="left"/>
      <protection/>
    </xf>
    <xf numFmtId="0" fontId="0" fillId="0" borderId="0" xfId="0" applyFill="1" applyAlignment="1" applyProtection="1">
      <alignment/>
      <protection/>
    </xf>
    <xf numFmtId="0" fontId="0" fillId="0" borderId="0" xfId="0" applyBorder="1" applyAlignment="1" applyProtection="1">
      <alignment/>
      <protection/>
    </xf>
    <xf numFmtId="195" fontId="3" fillId="0" borderId="0" xfId="0" applyNumberFormat="1" applyFont="1" applyBorder="1" applyAlignment="1" applyProtection="1">
      <alignment horizontal="left"/>
      <protection/>
    </xf>
    <xf numFmtId="0" fontId="3" fillId="0" borderId="0" xfId="0" applyFont="1" applyAlignment="1" applyProtection="1">
      <alignment horizontal="center"/>
      <protection/>
    </xf>
    <xf numFmtId="0" fontId="0" fillId="0" borderId="13" xfId="0" applyBorder="1" applyAlignment="1" applyProtection="1">
      <alignment/>
      <protection/>
    </xf>
    <xf numFmtId="0" fontId="0" fillId="0" borderId="14" xfId="0" applyBorder="1" applyAlignment="1" applyProtection="1">
      <alignment/>
      <protection/>
    </xf>
    <xf numFmtId="0" fontId="0" fillId="0" borderId="15" xfId="0" applyBorder="1" applyAlignment="1" applyProtection="1">
      <alignment/>
      <protection/>
    </xf>
    <xf numFmtId="0" fontId="0" fillId="0" borderId="16" xfId="0" applyBorder="1" applyAlignment="1" applyProtection="1">
      <alignment/>
      <protection/>
    </xf>
    <xf numFmtId="0" fontId="0" fillId="35" borderId="0" xfId="0" applyFill="1" applyAlignment="1" applyProtection="1">
      <alignment/>
      <protection/>
    </xf>
    <xf numFmtId="0" fontId="0" fillId="35" borderId="0" xfId="0" applyFill="1" applyBorder="1" applyAlignment="1" applyProtection="1">
      <alignment/>
      <protection/>
    </xf>
    <xf numFmtId="0" fontId="0" fillId="0" borderId="17" xfId="0" applyBorder="1" applyAlignment="1" applyProtection="1">
      <alignment/>
      <protection/>
    </xf>
    <xf numFmtId="0" fontId="0" fillId="36" borderId="0" xfId="0" applyFill="1" applyAlignment="1" applyProtection="1">
      <alignment/>
      <protection/>
    </xf>
    <xf numFmtId="0" fontId="0" fillId="0" borderId="0" xfId="0" applyFill="1" applyBorder="1" applyAlignment="1" applyProtection="1">
      <alignment/>
      <protection/>
    </xf>
    <xf numFmtId="0" fontId="3" fillId="0" borderId="0" xfId="0" applyFont="1" applyBorder="1" applyAlignment="1" applyProtection="1">
      <alignment/>
      <protection/>
    </xf>
    <xf numFmtId="195" fontId="3" fillId="0" borderId="0" xfId="0" applyNumberFormat="1" applyFont="1" applyFill="1" applyBorder="1" applyAlignment="1" applyProtection="1">
      <alignment horizontal="center"/>
      <protection/>
    </xf>
    <xf numFmtId="195" fontId="0" fillId="0" borderId="16" xfId="0" applyNumberFormat="1" applyBorder="1" applyAlignment="1" applyProtection="1">
      <alignment horizontal="left"/>
      <protection/>
    </xf>
    <xf numFmtId="0" fontId="0" fillId="0" borderId="15" xfId="0" applyFont="1" applyBorder="1" applyAlignment="1" applyProtection="1">
      <alignment/>
      <protection/>
    </xf>
    <xf numFmtId="195" fontId="0" fillId="0" borderId="0" xfId="0" applyNumberFormat="1" applyAlignment="1" applyProtection="1">
      <alignment horizontal="center"/>
      <protection/>
    </xf>
    <xf numFmtId="195" fontId="0" fillId="0" borderId="0" xfId="0" applyNumberFormat="1" applyFill="1" applyBorder="1" applyAlignment="1" applyProtection="1">
      <alignment horizontal="center"/>
      <protection/>
    </xf>
    <xf numFmtId="195" fontId="0" fillId="0" borderId="0" xfId="0" applyNumberFormat="1" applyAlignment="1" applyProtection="1">
      <alignment horizontal="left"/>
      <protection/>
    </xf>
    <xf numFmtId="0" fontId="0" fillId="0" borderId="17" xfId="0" applyFont="1" applyBorder="1" applyAlignment="1" applyProtection="1">
      <alignment/>
      <protection/>
    </xf>
    <xf numFmtId="0" fontId="0" fillId="0" borderId="0" xfId="0" applyFont="1" applyBorder="1" applyAlignment="1" applyProtection="1">
      <alignment/>
      <protection/>
    </xf>
    <xf numFmtId="195" fontId="3" fillId="0" borderId="0" xfId="0" applyNumberFormat="1" applyFont="1" applyAlignment="1" applyProtection="1">
      <alignment horizontal="center"/>
      <protection/>
    </xf>
    <xf numFmtId="195" fontId="3" fillId="0" borderId="0" xfId="0" applyNumberFormat="1" applyFont="1" applyFill="1" applyBorder="1" applyAlignment="1" applyProtection="1">
      <alignment horizontal="left"/>
      <protection/>
    </xf>
    <xf numFmtId="195" fontId="0" fillId="0" borderId="16" xfId="0" applyNumberFormat="1" applyFont="1" applyBorder="1" applyAlignment="1" applyProtection="1">
      <alignment horizontal="left"/>
      <protection/>
    </xf>
    <xf numFmtId="195" fontId="0" fillId="0" borderId="0" xfId="0" applyNumberFormat="1" applyFont="1" applyAlignment="1" applyProtection="1">
      <alignment horizontal="left"/>
      <protection/>
    </xf>
    <xf numFmtId="0" fontId="0" fillId="0" borderId="0" xfId="0" applyFont="1" applyAlignment="1" applyProtection="1">
      <alignment/>
      <protection/>
    </xf>
    <xf numFmtId="0" fontId="3" fillId="0" borderId="0" xfId="0" applyFont="1" applyAlignment="1" applyProtection="1">
      <alignment horizontal="center" vertical="center"/>
      <protection/>
    </xf>
    <xf numFmtId="0" fontId="7" fillId="0" borderId="0" xfId="0" applyFont="1" applyFill="1" applyAlignment="1" applyProtection="1">
      <alignment horizontal="right"/>
      <protection/>
    </xf>
    <xf numFmtId="0" fontId="7" fillId="0" borderId="0" xfId="0" applyFont="1" applyFill="1" applyAlignment="1" applyProtection="1">
      <alignment horizontal="left"/>
      <protection/>
    </xf>
    <xf numFmtId="0" fontId="3" fillId="0" borderId="0" xfId="0" applyFont="1" applyBorder="1" applyAlignment="1" applyProtection="1">
      <alignment horizontal="center"/>
      <protection/>
    </xf>
    <xf numFmtId="195" fontId="8" fillId="0" borderId="0" xfId="0" applyNumberFormat="1" applyFont="1" applyAlignment="1" applyProtection="1">
      <alignment horizontal="left" vertical="center" wrapText="1"/>
      <protection/>
    </xf>
    <xf numFmtId="0" fontId="0" fillId="0" borderId="0" xfId="0" applyFont="1" applyAlignment="1" applyProtection="1">
      <alignment horizontal="center" vertical="center"/>
      <protection/>
    </xf>
    <xf numFmtId="0" fontId="0" fillId="0" borderId="0" xfId="0" applyAlignment="1" applyProtection="1">
      <alignment horizontal="center" vertical="center"/>
      <protection/>
    </xf>
    <xf numFmtId="195" fontId="3" fillId="0" borderId="0" xfId="0" applyNumberFormat="1" applyFont="1" applyAlignment="1" applyProtection="1">
      <alignment horizontal="left"/>
      <protection/>
    </xf>
    <xf numFmtId="0" fontId="3" fillId="0" borderId="0" xfId="0" applyFont="1" applyBorder="1" applyAlignment="1" applyProtection="1">
      <alignment horizontal="center" vertical="center"/>
      <protection/>
    </xf>
    <xf numFmtId="0" fontId="0" fillId="0" borderId="0" xfId="0" applyFont="1" applyAlignment="1" applyProtection="1">
      <alignment/>
      <protection/>
    </xf>
    <xf numFmtId="2" fontId="0" fillId="0" borderId="0" xfId="0" applyNumberFormat="1" applyFont="1" applyAlignment="1" applyProtection="1">
      <alignment/>
      <protection/>
    </xf>
    <xf numFmtId="1" fontId="4" fillId="0" borderId="0" xfId="0" applyNumberFormat="1" applyFont="1" applyFill="1" applyBorder="1" applyAlignment="1" applyProtection="1">
      <alignment horizontal="center"/>
      <protection/>
    </xf>
    <xf numFmtId="0" fontId="4" fillId="0" borderId="15" xfId="0" applyFont="1" applyBorder="1" applyAlignment="1" applyProtection="1">
      <alignment horizontal="left"/>
      <protection/>
    </xf>
    <xf numFmtId="0" fontId="0" fillId="0" borderId="18" xfId="0" applyFont="1" applyBorder="1" applyAlignment="1" applyProtection="1">
      <alignment/>
      <protection/>
    </xf>
    <xf numFmtId="0" fontId="0" fillId="0" borderId="17" xfId="0" applyFont="1" applyBorder="1" applyAlignment="1" applyProtection="1">
      <alignment horizontal="right"/>
      <protection/>
    </xf>
    <xf numFmtId="2" fontId="3" fillId="0" borderId="17" xfId="0" applyNumberFormat="1" applyFont="1" applyBorder="1" applyAlignment="1" applyProtection="1">
      <alignment horizontal="right"/>
      <protection/>
    </xf>
    <xf numFmtId="0" fontId="3" fillId="0" borderId="19" xfId="0" applyFont="1" applyBorder="1" applyAlignment="1" applyProtection="1">
      <alignment/>
      <protection/>
    </xf>
    <xf numFmtId="195" fontId="8" fillId="0" borderId="0" xfId="0" applyNumberFormat="1" applyFont="1" applyAlignment="1" applyProtection="1">
      <alignment horizontal="right"/>
      <protection/>
    </xf>
    <xf numFmtId="0" fontId="3" fillId="0" borderId="18" xfId="0" applyFont="1" applyBorder="1" applyAlignment="1" applyProtection="1">
      <alignment/>
      <protection/>
    </xf>
    <xf numFmtId="0" fontId="0" fillId="0" borderId="17" xfId="0" applyNumberFormat="1" applyFont="1" applyBorder="1" applyAlignment="1" applyProtection="1">
      <alignment horizontal="right"/>
      <protection/>
    </xf>
    <xf numFmtId="3" fontId="4" fillId="0" borderId="17" xfId="0" applyNumberFormat="1" applyFont="1" applyBorder="1" applyAlignment="1" applyProtection="1">
      <alignment/>
      <protection/>
    </xf>
    <xf numFmtId="0" fontId="4" fillId="0" borderId="19" xfId="0" applyFont="1" applyBorder="1" applyAlignment="1" applyProtection="1">
      <alignment/>
      <protection/>
    </xf>
    <xf numFmtId="0" fontId="0" fillId="0" borderId="0" xfId="0" applyFont="1" applyFill="1" applyBorder="1" applyAlignment="1" applyProtection="1">
      <alignment/>
      <protection/>
    </xf>
    <xf numFmtId="3" fontId="4" fillId="0" borderId="0" xfId="0" applyNumberFormat="1" applyFont="1" applyBorder="1" applyAlignment="1" applyProtection="1">
      <alignment/>
      <protection/>
    </xf>
    <xf numFmtId="0" fontId="0" fillId="0" borderId="12" xfId="0" applyFont="1" applyBorder="1" applyAlignment="1" applyProtection="1">
      <alignment/>
      <protection/>
    </xf>
    <xf numFmtId="0" fontId="0" fillId="0" borderId="0" xfId="0" applyFont="1" applyBorder="1" applyAlignment="1" applyProtection="1">
      <alignment horizontal="right"/>
      <protection/>
    </xf>
    <xf numFmtId="2" fontId="3" fillId="0" borderId="0" xfId="0" applyNumberFormat="1" applyFont="1" applyBorder="1" applyAlignment="1" applyProtection="1">
      <alignment horizontal="right"/>
      <protection/>
    </xf>
    <xf numFmtId="0" fontId="3" fillId="0" borderId="13" xfId="0" applyFont="1" applyBorder="1" applyAlignment="1" applyProtection="1">
      <alignment/>
      <protection/>
    </xf>
    <xf numFmtId="0" fontId="3" fillId="0" borderId="12" xfId="0" applyNumberFormat="1" applyFont="1" applyBorder="1" applyAlignment="1" applyProtection="1">
      <alignment/>
      <protection/>
    </xf>
    <xf numFmtId="0" fontId="0" fillId="0" borderId="0" xfId="0" applyNumberFormat="1" applyFont="1" applyBorder="1" applyAlignment="1" applyProtection="1">
      <alignment horizontal="right"/>
      <protection/>
    </xf>
    <xf numFmtId="0" fontId="4" fillId="0" borderId="13" xfId="0" applyFont="1" applyBorder="1" applyAlignment="1" applyProtection="1">
      <alignment/>
      <protection/>
    </xf>
    <xf numFmtId="0" fontId="0" fillId="0" borderId="20" xfId="0" applyFont="1" applyBorder="1" applyAlignment="1" applyProtection="1">
      <alignment/>
      <protection/>
    </xf>
    <xf numFmtId="0" fontId="0" fillId="0" borderId="15" xfId="0" applyFont="1" applyBorder="1" applyAlignment="1" applyProtection="1">
      <alignment horizontal="right"/>
      <protection/>
    </xf>
    <xf numFmtId="2" fontId="3" fillId="0" borderId="15" xfId="0" applyNumberFormat="1" applyFont="1" applyBorder="1" applyAlignment="1" applyProtection="1">
      <alignment horizontal="right"/>
      <protection/>
    </xf>
    <xf numFmtId="0" fontId="3" fillId="0" borderId="21" xfId="0" applyFont="1" applyBorder="1" applyAlignment="1" applyProtection="1">
      <alignment/>
      <protection/>
    </xf>
    <xf numFmtId="2" fontId="8" fillId="0" borderId="0" xfId="0" applyNumberFormat="1" applyFont="1" applyAlignment="1" applyProtection="1">
      <alignment horizontal="right"/>
      <protection/>
    </xf>
    <xf numFmtId="0" fontId="3" fillId="0" borderId="20" xfId="0" applyFont="1" applyBorder="1" applyAlignment="1" applyProtection="1">
      <alignment/>
      <protection/>
    </xf>
    <xf numFmtId="0" fontId="0" fillId="0" borderId="15" xfId="0" applyNumberFormat="1" applyFont="1" applyBorder="1" applyAlignment="1" applyProtection="1">
      <alignment horizontal="right"/>
      <protection/>
    </xf>
    <xf numFmtId="0" fontId="3" fillId="0" borderId="21" xfId="0" applyFont="1" applyFill="1" applyBorder="1" applyAlignment="1" applyProtection="1">
      <alignment/>
      <protection/>
    </xf>
    <xf numFmtId="0" fontId="0" fillId="0" borderId="0" xfId="0" applyNumberFormat="1" applyFont="1" applyAlignment="1" applyProtection="1">
      <alignment/>
      <protection/>
    </xf>
    <xf numFmtId="0" fontId="7" fillId="0" borderId="0" xfId="0" applyFont="1" applyBorder="1" applyAlignment="1" applyProtection="1">
      <alignment/>
      <protection/>
    </xf>
    <xf numFmtId="2" fontId="0" fillId="0" borderId="0" xfId="0" applyNumberFormat="1" applyBorder="1" applyAlignment="1" applyProtection="1">
      <alignment/>
      <protection/>
    </xf>
    <xf numFmtId="0" fontId="3" fillId="0" borderId="0" xfId="0" applyFont="1" applyBorder="1" applyAlignment="1" applyProtection="1">
      <alignment horizontal="left"/>
      <protection/>
    </xf>
    <xf numFmtId="2" fontId="0" fillId="0" borderId="0" xfId="0" applyNumberFormat="1" applyAlignment="1" applyProtection="1">
      <alignment/>
      <protection/>
    </xf>
    <xf numFmtId="196" fontId="0" fillId="0" borderId="0" xfId="51" applyNumberFormat="1" applyBorder="1" applyAlignment="1" applyProtection="1">
      <alignment/>
      <protection/>
    </xf>
    <xf numFmtId="0" fontId="3" fillId="0" borderId="0" xfId="0" applyFont="1" applyAlignment="1" applyProtection="1">
      <alignment/>
      <protection/>
    </xf>
    <xf numFmtId="0" fontId="0" fillId="0" borderId="22" xfId="0" applyBorder="1" applyAlignment="1" applyProtection="1">
      <alignment/>
      <protection/>
    </xf>
    <xf numFmtId="0" fontId="0" fillId="0" borderId="23" xfId="0" applyBorder="1" applyAlignment="1" applyProtection="1">
      <alignment/>
      <protection/>
    </xf>
    <xf numFmtId="0" fontId="0" fillId="0" borderId="23" xfId="0" applyBorder="1" applyAlignment="1" applyProtection="1">
      <alignment horizontal="right"/>
      <protection/>
    </xf>
    <xf numFmtId="2" fontId="0" fillId="0" borderId="23" xfId="0" applyNumberFormat="1" applyBorder="1" applyAlignment="1" applyProtection="1">
      <alignment/>
      <protection/>
    </xf>
    <xf numFmtId="196" fontId="0" fillId="0" borderId="23" xfId="51" applyNumberFormat="1" applyBorder="1" applyAlignment="1" applyProtection="1">
      <alignment/>
      <protection/>
    </xf>
    <xf numFmtId="0" fontId="0" fillId="0" borderId="24" xfId="0" applyBorder="1" applyAlignment="1" applyProtection="1">
      <alignment/>
      <protection/>
    </xf>
    <xf numFmtId="0" fontId="0" fillId="0" borderId="25" xfId="0" applyBorder="1" applyAlignment="1" applyProtection="1">
      <alignment/>
      <protection/>
    </xf>
    <xf numFmtId="0" fontId="0" fillId="0" borderId="0" xfId="0" applyBorder="1" applyAlignment="1" applyProtection="1">
      <alignment horizontal="right"/>
      <protection/>
    </xf>
    <xf numFmtId="0" fontId="0" fillId="0" borderId="26" xfId="0" applyBorder="1" applyAlignment="1" applyProtection="1">
      <alignment/>
      <protection/>
    </xf>
    <xf numFmtId="0" fontId="0" fillId="0" borderId="15" xfId="0" applyBorder="1" applyAlignment="1" applyProtection="1">
      <alignment horizontal="right"/>
      <protection/>
    </xf>
    <xf numFmtId="2" fontId="0" fillId="0" borderId="15" xfId="0" applyNumberFormat="1" applyBorder="1" applyAlignment="1" applyProtection="1">
      <alignment/>
      <protection/>
    </xf>
    <xf numFmtId="196" fontId="0" fillId="0" borderId="15" xfId="51" applyNumberFormat="1" applyBorder="1" applyAlignment="1" applyProtection="1">
      <alignment/>
      <protection/>
    </xf>
    <xf numFmtId="0" fontId="0" fillId="0" borderId="27" xfId="0" applyBorder="1" applyAlignment="1" applyProtection="1">
      <alignment/>
      <protection/>
    </xf>
    <xf numFmtId="0" fontId="0" fillId="0" borderId="28" xfId="0" applyBorder="1" applyAlignment="1" applyProtection="1">
      <alignment/>
      <protection/>
    </xf>
    <xf numFmtId="0" fontId="3" fillId="0" borderId="28" xfId="0" applyFont="1" applyFill="1" applyBorder="1" applyAlignment="1" applyProtection="1">
      <alignment horizontal="right"/>
      <protection/>
    </xf>
    <xf numFmtId="2" fontId="0" fillId="0" borderId="28" xfId="0" applyNumberFormat="1" applyBorder="1" applyAlignment="1" applyProtection="1">
      <alignment/>
      <protection/>
    </xf>
    <xf numFmtId="196" fontId="0" fillId="0" borderId="28" xfId="0" applyNumberFormat="1" applyBorder="1" applyAlignment="1" applyProtection="1">
      <alignment/>
      <protection/>
    </xf>
    <xf numFmtId="0" fontId="0" fillId="0" borderId="29" xfId="0" applyBorder="1" applyAlignment="1" applyProtection="1">
      <alignment/>
      <protection/>
    </xf>
    <xf numFmtId="195" fontId="4" fillId="0" borderId="0" xfId="0" applyNumberFormat="1" applyFont="1" applyFill="1" applyBorder="1" applyAlignment="1" applyProtection="1">
      <alignment horizontal="center"/>
      <protection/>
    </xf>
    <xf numFmtId="193" fontId="0" fillId="0" borderId="0" xfId="0" applyNumberFormat="1" applyAlignment="1" applyProtection="1">
      <alignment/>
      <protection/>
    </xf>
    <xf numFmtId="0" fontId="3" fillId="0" borderId="28" xfId="0" applyFont="1" applyBorder="1" applyAlignment="1" applyProtection="1">
      <alignment/>
      <protection/>
    </xf>
    <xf numFmtId="0" fontId="0" fillId="0" borderId="30" xfId="0" applyBorder="1" applyAlignment="1" applyProtection="1">
      <alignment/>
      <protection/>
    </xf>
    <xf numFmtId="0" fontId="0" fillId="0" borderId="31" xfId="0" applyBorder="1" applyAlignment="1" applyProtection="1">
      <alignment/>
      <protection/>
    </xf>
    <xf numFmtId="0" fontId="2" fillId="0" borderId="0" xfId="0" applyFont="1" applyBorder="1" applyAlignment="1" applyProtection="1">
      <alignment/>
      <protection/>
    </xf>
    <xf numFmtId="0" fontId="0" fillId="36" borderId="0" xfId="0" applyFill="1" applyBorder="1" applyAlignment="1" applyProtection="1">
      <alignment/>
      <protection/>
    </xf>
    <xf numFmtId="195" fontId="0" fillId="0" borderId="0" xfId="0" applyNumberFormat="1" applyBorder="1" applyAlignment="1" applyProtection="1">
      <alignment horizontal="center"/>
      <protection/>
    </xf>
    <xf numFmtId="195" fontId="0" fillId="0" borderId="0" xfId="0" applyNumberFormat="1" applyBorder="1" applyAlignment="1" applyProtection="1">
      <alignment horizontal="left"/>
      <protection/>
    </xf>
    <xf numFmtId="195" fontId="0" fillId="0" borderId="0" xfId="0" applyNumberFormat="1" applyFont="1" applyBorder="1" applyAlignment="1" applyProtection="1">
      <alignment horizontal="left"/>
      <protection/>
    </xf>
    <xf numFmtId="195" fontId="19" fillId="0" borderId="0" xfId="0" applyNumberFormat="1" applyFont="1" applyFill="1" applyBorder="1" applyAlignment="1" applyProtection="1">
      <alignment/>
      <protection/>
    </xf>
    <xf numFmtId="195" fontId="8" fillId="0" borderId="0" xfId="0" applyNumberFormat="1" applyFont="1" applyBorder="1" applyAlignment="1" applyProtection="1">
      <alignment horizontal="left" vertical="center" wrapText="1"/>
      <protection/>
    </xf>
    <xf numFmtId="0" fontId="0" fillId="0" borderId="0" xfId="0" applyFont="1"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0" xfId="0" applyFont="1" applyBorder="1" applyAlignment="1" applyProtection="1">
      <alignment/>
      <protection/>
    </xf>
    <xf numFmtId="2" fontId="0" fillId="0" borderId="0" xfId="0" applyNumberFormat="1" applyFont="1" applyBorder="1" applyAlignment="1" applyProtection="1">
      <alignment/>
      <protection/>
    </xf>
    <xf numFmtId="195" fontId="8" fillId="0" borderId="0" xfId="0" applyNumberFormat="1" applyFont="1" applyBorder="1" applyAlignment="1" applyProtection="1">
      <alignment horizontal="right"/>
      <protection/>
    </xf>
    <xf numFmtId="2" fontId="8" fillId="0" borderId="0" xfId="0" applyNumberFormat="1" applyFont="1" applyBorder="1" applyAlignment="1" applyProtection="1">
      <alignment horizontal="right"/>
      <protection/>
    </xf>
    <xf numFmtId="0" fontId="4" fillId="0" borderId="21" xfId="0" applyFont="1" applyFill="1" applyBorder="1" applyAlignment="1" applyProtection="1">
      <alignment/>
      <protection/>
    </xf>
    <xf numFmtId="0" fontId="0" fillId="0" borderId="0" xfId="0" applyNumberFormat="1" applyFont="1" applyBorder="1" applyAlignment="1" applyProtection="1">
      <alignment/>
      <protection/>
    </xf>
    <xf numFmtId="0" fontId="4" fillId="0" borderId="0" xfId="0" applyFont="1" applyAlignment="1" applyProtection="1">
      <alignment horizontal="left"/>
      <protection/>
    </xf>
    <xf numFmtId="0" fontId="0" fillId="0" borderId="18" xfId="0" applyBorder="1" applyAlignment="1" applyProtection="1">
      <alignment/>
      <protection/>
    </xf>
    <xf numFmtId="0" fontId="0" fillId="0" borderId="19" xfId="0" applyBorder="1" applyAlignment="1" applyProtection="1">
      <alignment/>
      <protection/>
    </xf>
    <xf numFmtId="0" fontId="3" fillId="0" borderId="28" xfId="0" applyFont="1" applyBorder="1" applyAlignment="1" applyProtection="1">
      <alignment horizontal="left"/>
      <protection/>
    </xf>
    <xf numFmtId="2" fontId="0" fillId="0" borderId="0" xfId="0" applyNumberFormat="1" applyBorder="1" applyAlignment="1" applyProtection="1">
      <alignment horizontal="center"/>
      <protection/>
    </xf>
    <xf numFmtId="0" fontId="0" fillId="0" borderId="28" xfId="0" applyBorder="1" applyAlignment="1" applyProtection="1">
      <alignment horizontal="right"/>
      <protection/>
    </xf>
    <xf numFmtId="2" fontId="0" fillId="0" borderId="28" xfId="0" applyNumberFormat="1" applyBorder="1" applyAlignment="1" applyProtection="1">
      <alignment horizontal="center"/>
      <protection/>
    </xf>
    <xf numFmtId="196" fontId="0" fillId="0" borderId="13" xfId="51" applyNumberFormat="1" applyBorder="1" applyAlignment="1" applyProtection="1">
      <alignment/>
      <protection/>
    </xf>
    <xf numFmtId="0" fontId="3" fillId="0" borderId="28" xfId="0" applyFont="1" applyFill="1" applyBorder="1" applyAlignment="1" applyProtection="1">
      <alignment horizontal="left"/>
      <protection/>
    </xf>
    <xf numFmtId="196" fontId="0" fillId="0" borderId="0" xfId="51" applyNumberFormat="1" applyFont="1" applyBorder="1" applyAlignment="1" applyProtection="1">
      <alignment/>
      <protection/>
    </xf>
    <xf numFmtId="196" fontId="0" fillId="0" borderId="28" xfId="51" applyNumberFormat="1" applyFont="1" applyBorder="1" applyAlignment="1" applyProtection="1">
      <alignment/>
      <protection/>
    </xf>
    <xf numFmtId="196" fontId="0" fillId="0" borderId="0" xfId="0" applyNumberFormat="1" applyBorder="1" applyAlignment="1" applyProtection="1">
      <alignment/>
      <protection/>
    </xf>
    <xf numFmtId="0" fontId="0" fillId="0" borderId="20" xfId="0" applyBorder="1" applyAlignment="1" applyProtection="1">
      <alignment/>
      <protection/>
    </xf>
    <xf numFmtId="0" fontId="0" fillId="0" borderId="21" xfId="0" applyBorder="1" applyAlignment="1" applyProtection="1">
      <alignment/>
      <protection/>
    </xf>
    <xf numFmtId="0" fontId="0" fillId="37" borderId="32" xfId="0" applyFill="1" applyBorder="1" applyAlignment="1" applyProtection="1">
      <alignment/>
      <protection/>
    </xf>
    <xf numFmtId="0" fontId="0" fillId="37" borderId="33" xfId="0" applyFill="1" applyBorder="1" applyAlignment="1" applyProtection="1">
      <alignment/>
      <protection/>
    </xf>
    <xf numFmtId="0" fontId="0" fillId="37" borderId="34" xfId="0" applyFill="1" applyBorder="1" applyAlignment="1" applyProtection="1">
      <alignment/>
      <protection/>
    </xf>
    <xf numFmtId="0" fontId="0" fillId="37" borderId="35" xfId="0" applyFill="1" applyBorder="1" applyAlignment="1" applyProtection="1">
      <alignment/>
      <protection/>
    </xf>
    <xf numFmtId="0" fontId="0" fillId="37" borderId="0" xfId="0" applyFill="1" applyBorder="1" applyAlignment="1" applyProtection="1">
      <alignment/>
      <protection/>
    </xf>
    <xf numFmtId="0" fontId="0" fillId="37" borderId="36" xfId="0" applyFill="1" applyBorder="1" applyAlignment="1" applyProtection="1">
      <alignment/>
      <protection/>
    </xf>
    <xf numFmtId="0" fontId="0" fillId="37" borderId="37" xfId="0" applyFill="1" applyBorder="1" applyAlignment="1" applyProtection="1">
      <alignment/>
      <protection/>
    </xf>
    <xf numFmtId="0" fontId="0" fillId="37" borderId="38" xfId="0" applyFill="1" applyBorder="1" applyAlignment="1" applyProtection="1">
      <alignment/>
      <protection/>
    </xf>
    <xf numFmtId="0" fontId="0" fillId="37" borderId="39" xfId="0" applyFill="1" applyBorder="1" applyAlignment="1" applyProtection="1">
      <alignment/>
      <protection/>
    </xf>
    <xf numFmtId="0" fontId="0" fillId="37" borderId="40" xfId="0" applyFill="1" applyBorder="1" applyAlignment="1" applyProtection="1">
      <alignment/>
      <protection/>
    </xf>
    <xf numFmtId="0" fontId="0" fillId="37" borderId="41" xfId="0" applyFill="1" applyBorder="1" applyAlignment="1" applyProtection="1">
      <alignment/>
      <protection/>
    </xf>
    <xf numFmtId="0" fontId="0" fillId="37" borderId="42" xfId="0" applyFill="1" applyBorder="1" applyAlignment="1" applyProtection="1">
      <alignment/>
      <protection/>
    </xf>
    <xf numFmtId="0" fontId="21" fillId="0" borderId="0" xfId="0" applyFont="1" applyAlignment="1" applyProtection="1">
      <alignment/>
      <protection/>
    </xf>
    <xf numFmtId="0" fontId="22" fillId="0" borderId="0" xfId="0" applyFont="1" applyBorder="1" applyAlignment="1" applyProtection="1">
      <alignment horizontal="left"/>
      <protection/>
    </xf>
    <xf numFmtId="0" fontId="21" fillId="0" borderId="0" xfId="0" applyFont="1" applyFill="1" applyAlignment="1" applyProtection="1">
      <alignment/>
      <protection/>
    </xf>
    <xf numFmtId="195" fontId="23" fillId="0" borderId="0" xfId="0" applyNumberFormat="1" applyFont="1" applyBorder="1" applyAlignment="1" applyProtection="1">
      <alignment horizontal="left"/>
      <protection/>
    </xf>
    <xf numFmtId="0" fontId="21" fillId="0" borderId="0" xfId="0" applyFont="1" applyBorder="1" applyAlignment="1" applyProtection="1">
      <alignment/>
      <protection/>
    </xf>
    <xf numFmtId="0" fontId="23" fillId="0" borderId="0" xfId="0" applyFont="1" applyAlignment="1" applyProtection="1">
      <alignment horizontal="center"/>
      <protection/>
    </xf>
    <xf numFmtId="0" fontId="21" fillId="0" borderId="12" xfId="0" applyFont="1" applyBorder="1" applyAlignment="1" applyProtection="1">
      <alignment/>
      <protection/>
    </xf>
    <xf numFmtId="195" fontId="23" fillId="0" borderId="0" xfId="0" applyNumberFormat="1" applyFont="1" applyBorder="1" applyAlignment="1" applyProtection="1">
      <alignment horizontal="center"/>
      <protection/>
    </xf>
    <xf numFmtId="0" fontId="21" fillId="0" borderId="13" xfId="0" applyFont="1" applyBorder="1" applyAlignment="1" applyProtection="1">
      <alignment/>
      <protection/>
    </xf>
    <xf numFmtId="0" fontId="21" fillId="0" borderId="14" xfId="0" applyFont="1" applyBorder="1" applyAlignment="1" applyProtection="1">
      <alignment/>
      <protection/>
    </xf>
    <xf numFmtId="195" fontId="22" fillId="33" borderId="10" xfId="0" applyNumberFormat="1" applyFont="1" applyFill="1" applyBorder="1" applyAlignment="1" applyProtection="1">
      <alignment horizontal="center"/>
      <protection locked="0"/>
    </xf>
    <xf numFmtId="0" fontId="21" fillId="0" borderId="15" xfId="0" applyFont="1" applyBorder="1" applyAlignment="1" applyProtection="1">
      <alignment/>
      <protection/>
    </xf>
    <xf numFmtId="0" fontId="21" fillId="0" borderId="16" xfId="0" applyFont="1" applyBorder="1" applyAlignment="1" applyProtection="1">
      <alignment/>
      <protection/>
    </xf>
    <xf numFmtId="0" fontId="21" fillId="35" borderId="0" xfId="0" applyFont="1" applyFill="1" applyAlignment="1" applyProtection="1">
      <alignment/>
      <protection/>
    </xf>
    <xf numFmtId="0" fontId="21" fillId="35" borderId="0" xfId="0" applyFont="1" applyFill="1" applyBorder="1" applyAlignment="1" applyProtection="1">
      <alignment/>
      <protection/>
    </xf>
    <xf numFmtId="0" fontId="21" fillId="0" borderId="17" xfId="0" applyFont="1" applyBorder="1" applyAlignment="1" applyProtection="1">
      <alignment/>
      <protection/>
    </xf>
    <xf numFmtId="0" fontId="21" fillId="36" borderId="0" xfId="0" applyFont="1" applyFill="1" applyAlignment="1" applyProtection="1">
      <alignment/>
      <protection/>
    </xf>
    <xf numFmtId="0" fontId="21" fillId="37" borderId="32" xfId="0" applyFont="1" applyFill="1" applyBorder="1" applyAlignment="1" applyProtection="1">
      <alignment/>
      <protection/>
    </xf>
    <xf numFmtId="0" fontId="21" fillId="37" borderId="33" xfId="0" applyFont="1" applyFill="1" applyBorder="1" applyAlignment="1" applyProtection="1">
      <alignment/>
      <protection/>
    </xf>
    <xf numFmtId="0" fontId="21" fillId="37" borderId="34" xfId="0" applyFont="1" applyFill="1" applyBorder="1" applyAlignment="1" applyProtection="1">
      <alignment/>
      <protection/>
    </xf>
    <xf numFmtId="0" fontId="21" fillId="0" borderId="0" xfId="0" applyFont="1" applyFill="1" applyBorder="1" applyAlignment="1" applyProtection="1">
      <alignment/>
      <protection/>
    </xf>
    <xf numFmtId="0" fontId="23" fillId="0" borderId="0" xfId="0" applyFont="1" applyBorder="1" applyAlignment="1" applyProtection="1">
      <alignment/>
      <protection/>
    </xf>
    <xf numFmtId="0" fontId="21" fillId="37" borderId="35" xfId="0" applyFont="1" applyFill="1" applyBorder="1" applyAlignment="1" applyProtection="1">
      <alignment/>
      <protection/>
    </xf>
    <xf numFmtId="0" fontId="21" fillId="37" borderId="0" xfId="0" applyFont="1" applyFill="1" applyBorder="1" applyAlignment="1" applyProtection="1">
      <alignment/>
      <protection/>
    </xf>
    <xf numFmtId="0" fontId="21" fillId="37" borderId="36" xfId="0" applyFont="1" applyFill="1" applyBorder="1" applyAlignment="1" applyProtection="1">
      <alignment/>
      <protection/>
    </xf>
    <xf numFmtId="195" fontId="23" fillId="0" borderId="0" xfId="0" applyNumberFormat="1" applyFont="1" applyFill="1" applyBorder="1" applyAlignment="1" applyProtection="1">
      <alignment horizontal="center"/>
      <protection/>
    </xf>
    <xf numFmtId="195" fontId="21" fillId="0" borderId="16" xfId="0" applyNumberFormat="1" applyFont="1" applyBorder="1" applyAlignment="1" applyProtection="1">
      <alignment horizontal="left"/>
      <protection/>
    </xf>
    <xf numFmtId="0" fontId="21" fillId="37" borderId="37" xfId="0" applyFont="1" applyFill="1" applyBorder="1" applyAlignment="1" applyProtection="1">
      <alignment/>
      <protection/>
    </xf>
    <xf numFmtId="0" fontId="21" fillId="37" borderId="38" xfId="0" applyFont="1" applyFill="1" applyBorder="1" applyAlignment="1" applyProtection="1">
      <alignment/>
      <protection/>
    </xf>
    <xf numFmtId="0" fontId="21" fillId="37" borderId="39" xfId="0" applyFont="1" applyFill="1" applyBorder="1" applyAlignment="1" applyProtection="1">
      <alignment/>
      <protection/>
    </xf>
    <xf numFmtId="195" fontId="21" fillId="0" borderId="0" xfId="0" applyNumberFormat="1" applyFont="1" applyAlignment="1" applyProtection="1">
      <alignment horizontal="center"/>
      <protection/>
    </xf>
    <xf numFmtId="195" fontId="21" fillId="0" borderId="0" xfId="0" applyNumberFormat="1" applyFont="1" applyFill="1" applyBorder="1" applyAlignment="1" applyProtection="1">
      <alignment horizontal="center"/>
      <protection/>
    </xf>
    <xf numFmtId="195" fontId="21" fillId="0" borderId="0" xfId="0" applyNumberFormat="1" applyFont="1" applyAlignment="1" applyProtection="1">
      <alignment horizontal="left"/>
      <protection/>
    </xf>
    <xf numFmtId="195" fontId="23" fillId="0" borderId="0" xfId="0" applyNumberFormat="1" applyFont="1" applyAlignment="1" applyProtection="1">
      <alignment horizontal="center"/>
      <protection/>
    </xf>
    <xf numFmtId="195" fontId="23" fillId="0" borderId="0" xfId="0" applyNumberFormat="1" applyFont="1" applyFill="1" applyBorder="1" applyAlignment="1" applyProtection="1">
      <alignment horizontal="left"/>
      <protection/>
    </xf>
    <xf numFmtId="0" fontId="21" fillId="37" borderId="40" xfId="0" applyFont="1" applyFill="1" applyBorder="1" applyAlignment="1" applyProtection="1">
      <alignment/>
      <protection/>
    </xf>
    <xf numFmtId="0" fontId="21" fillId="37" borderId="41" xfId="0" applyFont="1" applyFill="1" applyBorder="1" applyAlignment="1" applyProtection="1">
      <alignment/>
      <protection/>
    </xf>
    <xf numFmtId="0" fontId="21" fillId="37" borderId="42" xfId="0" applyFont="1" applyFill="1" applyBorder="1" applyAlignment="1" applyProtection="1">
      <alignment/>
      <protection/>
    </xf>
    <xf numFmtId="0" fontId="23" fillId="0" borderId="0" xfId="0" applyFont="1" applyAlignment="1" applyProtection="1">
      <alignment horizontal="center" vertical="center"/>
      <protection/>
    </xf>
    <xf numFmtId="0" fontId="26" fillId="0" borderId="0" xfId="0" applyFont="1" applyFill="1" applyAlignment="1" applyProtection="1">
      <alignment horizontal="right"/>
      <protection/>
    </xf>
    <xf numFmtId="0" fontId="26" fillId="0" borderId="0" xfId="0" applyFont="1" applyFill="1" applyAlignment="1" applyProtection="1">
      <alignment horizontal="left"/>
      <protection/>
    </xf>
    <xf numFmtId="0" fontId="23" fillId="0" borderId="0" xfId="0" applyFont="1" applyBorder="1" applyAlignment="1" applyProtection="1">
      <alignment horizontal="center"/>
      <protection/>
    </xf>
    <xf numFmtId="195" fontId="27" fillId="0" borderId="0" xfId="0" applyNumberFormat="1" applyFont="1" applyAlignment="1" applyProtection="1">
      <alignment horizontal="left" vertical="center" wrapText="1"/>
      <protection/>
    </xf>
    <xf numFmtId="0" fontId="21" fillId="0" borderId="0" xfId="0" applyFont="1" applyAlignment="1" applyProtection="1">
      <alignment horizontal="center" vertical="center"/>
      <protection/>
    </xf>
    <xf numFmtId="195" fontId="23" fillId="0" borderId="0" xfId="0" applyNumberFormat="1" applyFont="1" applyAlignment="1" applyProtection="1">
      <alignment horizontal="left"/>
      <protection/>
    </xf>
    <xf numFmtId="0" fontId="23" fillId="0" borderId="0" xfId="0" applyFont="1" applyBorder="1" applyAlignment="1" applyProtection="1">
      <alignment horizontal="center" vertical="center"/>
      <protection/>
    </xf>
    <xf numFmtId="2" fontId="21" fillId="0" borderId="0" xfId="0" applyNumberFormat="1" applyFont="1" applyAlignment="1" applyProtection="1">
      <alignment/>
      <protection/>
    </xf>
    <xf numFmtId="1" fontId="22" fillId="33" borderId="10" xfId="0" applyNumberFormat="1" applyFont="1" applyFill="1" applyBorder="1" applyAlignment="1" applyProtection="1">
      <alignment horizontal="center"/>
      <protection locked="0"/>
    </xf>
    <xf numFmtId="1" fontId="22" fillId="0" borderId="0" xfId="0" applyNumberFormat="1" applyFont="1" applyFill="1" applyBorder="1" applyAlignment="1" applyProtection="1">
      <alignment horizontal="center"/>
      <protection/>
    </xf>
    <xf numFmtId="0" fontId="22" fillId="0" borderId="15" xfId="0" applyFont="1" applyBorder="1" applyAlignment="1" applyProtection="1">
      <alignment horizontal="left"/>
      <protection/>
    </xf>
    <xf numFmtId="0" fontId="21" fillId="0" borderId="18" xfId="0" applyFont="1" applyBorder="1" applyAlignment="1" applyProtection="1">
      <alignment/>
      <protection/>
    </xf>
    <xf numFmtId="0" fontId="21" fillId="0" borderId="17" xfId="0" applyFont="1" applyBorder="1" applyAlignment="1" applyProtection="1">
      <alignment horizontal="right"/>
      <protection/>
    </xf>
    <xf numFmtId="2" fontId="23" fillId="0" borderId="17" xfId="0" applyNumberFormat="1" applyFont="1" applyBorder="1" applyAlignment="1" applyProtection="1">
      <alignment horizontal="right"/>
      <protection/>
    </xf>
    <xf numFmtId="0" fontId="23" fillId="0" borderId="19" xfId="0" applyFont="1" applyBorder="1" applyAlignment="1" applyProtection="1">
      <alignment/>
      <protection/>
    </xf>
    <xf numFmtId="195" fontId="27" fillId="0" borderId="0" xfId="0" applyNumberFormat="1" applyFont="1" applyAlignment="1" applyProtection="1">
      <alignment horizontal="right"/>
      <protection/>
    </xf>
    <xf numFmtId="0" fontId="23" fillId="0" borderId="18" xfId="0" applyFont="1" applyBorder="1" applyAlignment="1" applyProtection="1">
      <alignment/>
      <protection/>
    </xf>
    <xf numFmtId="0" fontId="21" fillId="0" borderId="17" xfId="0" applyNumberFormat="1" applyFont="1" applyBorder="1" applyAlignment="1" applyProtection="1">
      <alignment horizontal="right"/>
      <protection/>
    </xf>
    <xf numFmtId="3" fontId="22" fillId="0" borderId="17" xfId="0" applyNumberFormat="1" applyFont="1" applyBorder="1" applyAlignment="1" applyProtection="1">
      <alignment/>
      <protection/>
    </xf>
    <xf numFmtId="0" fontId="22" fillId="0" borderId="19" xfId="0" applyFont="1" applyBorder="1" applyAlignment="1" applyProtection="1">
      <alignment/>
      <protection/>
    </xf>
    <xf numFmtId="3" fontId="22" fillId="0" borderId="0" xfId="0" applyNumberFormat="1" applyFont="1" applyBorder="1" applyAlignment="1" applyProtection="1">
      <alignment/>
      <protection/>
    </xf>
    <xf numFmtId="0" fontId="21" fillId="0" borderId="0" xfId="0" applyFont="1" applyBorder="1" applyAlignment="1" applyProtection="1">
      <alignment horizontal="right"/>
      <protection/>
    </xf>
    <xf numFmtId="2" fontId="23" fillId="0" borderId="0" xfId="0" applyNumberFormat="1" applyFont="1" applyBorder="1" applyAlignment="1" applyProtection="1">
      <alignment horizontal="right"/>
      <protection/>
    </xf>
    <xf numFmtId="0" fontId="23" fillId="0" borderId="13" xfId="0" applyFont="1" applyBorder="1" applyAlignment="1" applyProtection="1">
      <alignment/>
      <protection/>
    </xf>
    <xf numFmtId="0" fontId="23" fillId="0" borderId="12" xfId="0" applyNumberFormat="1" applyFont="1" applyBorder="1" applyAlignment="1" applyProtection="1">
      <alignment/>
      <protection/>
    </xf>
    <xf numFmtId="0" fontId="21" fillId="0" borderId="0" xfId="0" applyNumberFormat="1" applyFont="1" applyBorder="1" applyAlignment="1" applyProtection="1">
      <alignment horizontal="right"/>
      <protection/>
    </xf>
    <xf numFmtId="0" fontId="22" fillId="0" borderId="13" xfId="0" applyFont="1" applyBorder="1" applyAlignment="1" applyProtection="1">
      <alignment/>
      <protection/>
    </xf>
    <xf numFmtId="0" fontId="21" fillId="0" borderId="20" xfId="0" applyFont="1" applyBorder="1" applyAlignment="1" applyProtection="1">
      <alignment/>
      <protection/>
    </xf>
    <xf numFmtId="0" fontId="21" fillId="0" borderId="15" xfId="0" applyFont="1" applyBorder="1" applyAlignment="1" applyProtection="1">
      <alignment horizontal="right"/>
      <protection/>
    </xf>
    <xf numFmtId="2" fontId="23" fillId="0" borderId="15" xfId="0" applyNumberFormat="1" applyFont="1" applyBorder="1" applyAlignment="1" applyProtection="1">
      <alignment horizontal="right"/>
      <protection/>
    </xf>
    <xf numFmtId="0" fontId="23" fillId="0" borderId="21" xfId="0" applyFont="1" applyBorder="1" applyAlignment="1" applyProtection="1">
      <alignment/>
      <protection/>
    </xf>
    <xf numFmtId="2" fontId="27" fillId="0" borderId="0" xfId="0" applyNumberFormat="1" applyFont="1" applyAlignment="1" applyProtection="1">
      <alignment horizontal="right"/>
      <protection/>
    </xf>
    <xf numFmtId="0" fontId="23" fillId="0" borderId="20" xfId="0" applyFont="1" applyBorder="1" applyAlignment="1" applyProtection="1">
      <alignment/>
      <protection/>
    </xf>
    <xf numFmtId="0" fontId="21" fillId="0" borderId="15" xfId="0" applyNumberFormat="1" applyFont="1" applyBorder="1" applyAlignment="1" applyProtection="1">
      <alignment horizontal="right"/>
      <protection/>
    </xf>
    <xf numFmtId="3" fontId="22" fillId="33" borderId="11" xfId="0" applyNumberFormat="1" applyFont="1" applyFill="1" applyBorder="1" applyAlignment="1" applyProtection="1">
      <alignment horizontal="right"/>
      <protection locked="0"/>
    </xf>
    <xf numFmtId="0" fontId="23" fillId="0" borderId="21" xfId="0" applyFont="1" applyFill="1" applyBorder="1" applyAlignment="1" applyProtection="1">
      <alignment/>
      <protection/>
    </xf>
    <xf numFmtId="0" fontId="21" fillId="0" borderId="0" xfId="0" applyNumberFormat="1" applyFont="1" applyAlignment="1" applyProtection="1">
      <alignment/>
      <protection/>
    </xf>
    <xf numFmtId="0" fontId="26" fillId="0" borderId="0" xfId="0" applyFont="1" applyBorder="1" applyAlignment="1" applyProtection="1">
      <alignment/>
      <protection/>
    </xf>
    <xf numFmtId="0" fontId="28" fillId="0" borderId="0" xfId="0" applyFont="1" applyAlignment="1" applyProtection="1">
      <alignment/>
      <protection/>
    </xf>
    <xf numFmtId="2" fontId="21" fillId="0" borderId="0" xfId="0" applyNumberFormat="1" applyFont="1" applyBorder="1" applyAlignment="1" applyProtection="1">
      <alignment/>
      <protection/>
    </xf>
    <xf numFmtId="196" fontId="21" fillId="0" borderId="0" xfId="51" applyNumberFormat="1" applyFont="1" applyBorder="1" applyAlignment="1" applyProtection="1">
      <alignment/>
      <protection/>
    </xf>
    <xf numFmtId="0" fontId="23" fillId="0" borderId="0" xfId="0" applyFont="1" applyAlignment="1" applyProtection="1">
      <alignment/>
      <protection/>
    </xf>
    <xf numFmtId="0" fontId="30" fillId="0" borderId="0" xfId="0" applyFont="1" applyAlignment="1" applyProtection="1">
      <alignment/>
      <protection/>
    </xf>
    <xf numFmtId="0" fontId="18" fillId="34" borderId="0" xfId="0" applyFont="1" applyFill="1" applyBorder="1" applyAlignment="1" applyProtection="1">
      <alignment horizontal="left" wrapText="1"/>
      <protection hidden="1"/>
    </xf>
    <xf numFmtId="2" fontId="23" fillId="0" borderId="0" xfId="0" applyNumberFormat="1" applyFont="1" applyBorder="1" applyAlignment="1" applyProtection="1">
      <alignment horizontal="center"/>
      <protection/>
    </xf>
    <xf numFmtId="196" fontId="29" fillId="0" borderId="18" xfId="51" applyNumberFormat="1" applyFont="1" applyFill="1" applyBorder="1" applyAlignment="1" applyProtection="1">
      <alignment horizontal="center" vertical="center"/>
      <protection/>
    </xf>
    <xf numFmtId="196" fontId="29" fillId="0" borderId="19" xfId="51" applyNumberFormat="1" applyFont="1" applyFill="1" applyBorder="1" applyAlignment="1" applyProtection="1">
      <alignment horizontal="center" vertical="center"/>
      <protection/>
    </xf>
    <xf numFmtId="196" fontId="29" fillId="0" borderId="20" xfId="51" applyNumberFormat="1" applyFont="1" applyFill="1" applyBorder="1" applyAlignment="1" applyProtection="1">
      <alignment horizontal="center" vertical="center"/>
      <protection/>
    </xf>
    <xf numFmtId="196" fontId="29" fillId="0" borderId="21" xfId="51" applyNumberFormat="1" applyFont="1" applyFill="1" applyBorder="1" applyAlignment="1" applyProtection="1">
      <alignment horizontal="center" vertical="center"/>
      <protection/>
    </xf>
    <xf numFmtId="0" fontId="22" fillId="35" borderId="41" xfId="0" applyFont="1" applyFill="1" applyBorder="1" applyAlignment="1" applyProtection="1">
      <alignment horizontal="center" vertical="center"/>
      <protection/>
    </xf>
    <xf numFmtId="0" fontId="23" fillId="35" borderId="33" xfId="0" applyFont="1" applyFill="1" applyBorder="1" applyAlignment="1" applyProtection="1">
      <alignment horizontal="center" vertical="center"/>
      <protection/>
    </xf>
    <xf numFmtId="0" fontId="23" fillId="0" borderId="0" xfId="0" applyFont="1" applyAlignment="1" applyProtection="1">
      <alignment horizontal="center"/>
      <protection/>
    </xf>
    <xf numFmtId="195" fontId="22" fillId="33" borderId="10" xfId="0" applyNumberFormat="1" applyFont="1" applyFill="1" applyBorder="1" applyAlignment="1" applyProtection="1">
      <alignment horizontal="center"/>
      <protection locked="0"/>
    </xf>
    <xf numFmtId="195" fontId="27" fillId="0" borderId="0" xfId="0" applyNumberFormat="1" applyFont="1" applyAlignment="1" applyProtection="1">
      <alignment horizontal="left" vertical="center" wrapText="1"/>
      <protection/>
    </xf>
    <xf numFmtId="195" fontId="27" fillId="0" borderId="0" xfId="0" applyNumberFormat="1" applyFont="1" applyAlignment="1" applyProtection="1">
      <alignment horizontal="center" vertical="center" wrapText="1"/>
      <protection/>
    </xf>
    <xf numFmtId="195" fontId="23" fillId="0" borderId="0" xfId="0" applyNumberFormat="1" applyFont="1" applyBorder="1" applyAlignment="1" applyProtection="1">
      <alignment horizontal="center"/>
      <protection/>
    </xf>
    <xf numFmtId="195" fontId="4" fillId="33" borderId="0" xfId="0" applyNumberFormat="1" applyFont="1" applyFill="1" applyBorder="1" applyAlignment="1" applyProtection="1">
      <alignment horizontal="center"/>
      <protection locked="0"/>
    </xf>
    <xf numFmtId="0" fontId="3" fillId="0" borderId="0" xfId="0" applyFont="1" applyBorder="1" applyAlignment="1" applyProtection="1">
      <alignment horizontal="center" vertical="center"/>
      <protection/>
    </xf>
    <xf numFmtId="195" fontId="3" fillId="0" borderId="0" xfId="0" applyNumberFormat="1" applyFont="1" applyBorder="1" applyAlignment="1" applyProtection="1">
      <alignment horizontal="center"/>
      <protection/>
    </xf>
    <xf numFmtId="2" fontId="3" fillId="0" borderId="0" xfId="0" applyNumberFormat="1" applyFont="1" applyBorder="1" applyAlignment="1" applyProtection="1">
      <alignment horizontal="center"/>
      <protection/>
    </xf>
    <xf numFmtId="0" fontId="3" fillId="0" borderId="0" xfId="0" applyFont="1" applyBorder="1" applyAlignment="1" applyProtection="1">
      <alignment horizontal="center"/>
      <protection/>
    </xf>
    <xf numFmtId="196" fontId="10" fillId="0" borderId="18" xfId="51" applyNumberFormat="1" applyFont="1" applyFill="1" applyBorder="1" applyAlignment="1" applyProtection="1">
      <alignment horizontal="center" vertical="center"/>
      <protection/>
    </xf>
    <xf numFmtId="196" fontId="10" fillId="0" borderId="19" xfId="51" applyNumberFormat="1" applyFont="1" applyFill="1" applyBorder="1" applyAlignment="1" applyProtection="1">
      <alignment horizontal="center" vertical="center"/>
      <protection/>
    </xf>
    <xf numFmtId="196" fontId="10" fillId="0" borderId="20" xfId="51" applyNumberFormat="1" applyFont="1" applyFill="1" applyBorder="1" applyAlignment="1" applyProtection="1">
      <alignment horizontal="center" vertical="center"/>
      <protection/>
    </xf>
    <xf numFmtId="196" fontId="10" fillId="0" borderId="21" xfId="51" applyNumberFormat="1" applyFont="1" applyFill="1" applyBorder="1" applyAlignment="1" applyProtection="1">
      <alignment horizontal="center" vertical="center"/>
      <protection/>
    </xf>
    <xf numFmtId="0" fontId="4" fillId="35" borderId="41" xfId="0" applyFont="1" applyFill="1" applyBorder="1" applyAlignment="1" applyProtection="1">
      <alignment horizontal="center" vertical="center"/>
      <protection/>
    </xf>
    <xf numFmtId="0" fontId="3" fillId="35" borderId="33" xfId="0" applyFont="1" applyFill="1" applyBorder="1" applyAlignment="1" applyProtection="1">
      <alignment horizontal="center" vertical="center"/>
      <protection/>
    </xf>
    <xf numFmtId="195" fontId="8" fillId="0" borderId="0" xfId="0" applyNumberFormat="1" applyFont="1" applyBorder="1" applyAlignment="1" applyProtection="1">
      <alignment horizontal="left" vertical="center" wrapText="1"/>
      <protection/>
    </xf>
    <xf numFmtId="195" fontId="8" fillId="0" borderId="0" xfId="0" applyNumberFormat="1" applyFont="1" applyBorder="1" applyAlignment="1" applyProtection="1">
      <alignment horizontal="center" vertical="center" wrapText="1"/>
      <protection/>
    </xf>
    <xf numFmtId="0" fontId="3" fillId="0" borderId="0" xfId="0" applyFont="1" applyAlignment="1" applyProtection="1">
      <alignment horizontal="center"/>
      <protection/>
    </xf>
    <xf numFmtId="195" fontId="8" fillId="0" borderId="0" xfId="0" applyNumberFormat="1" applyFont="1" applyAlignment="1" applyProtection="1">
      <alignment horizontal="left" vertical="center" wrapText="1"/>
      <protection/>
    </xf>
    <xf numFmtId="195" fontId="8" fillId="0" borderId="0" xfId="0" applyNumberFormat="1" applyFont="1" applyAlignment="1" applyProtection="1">
      <alignment horizontal="center" vertical="center" wrapText="1"/>
      <protection/>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12">
    <dxf>
      <font>
        <b/>
        <i val="0"/>
        <u val="single"/>
        <color indexed="17"/>
      </font>
    </dxf>
    <dxf>
      <font>
        <b/>
        <i val="0"/>
        <u val="single"/>
        <color indexed="10"/>
      </font>
    </dxf>
    <dxf>
      <font>
        <b/>
        <i val="0"/>
        <color indexed="10"/>
      </font>
    </dxf>
    <dxf>
      <font>
        <b/>
        <i val="0"/>
        <u val="single"/>
        <color indexed="17"/>
      </font>
    </dxf>
    <dxf>
      <font>
        <b/>
        <i val="0"/>
        <u val="single"/>
        <color indexed="10"/>
      </font>
    </dxf>
    <dxf>
      <font>
        <b/>
        <i val="0"/>
        <color indexed="10"/>
      </font>
    </dxf>
    <dxf>
      <font>
        <b/>
        <i val="0"/>
        <u val="single"/>
        <color indexed="17"/>
      </font>
    </dxf>
    <dxf>
      <font>
        <b/>
        <i val="0"/>
        <u val="single"/>
        <color indexed="10"/>
      </font>
    </dxf>
    <dxf>
      <font>
        <b/>
        <i val="0"/>
        <color indexed="10"/>
      </font>
    </dxf>
    <dxf>
      <font>
        <b/>
        <i val="0"/>
        <u val="single"/>
        <color indexed="17"/>
      </font>
    </dxf>
    <dxf>
      <font>
        <b/>
        <i val="0"/>
        <u val="single"/>
        <color indexed="10"/>
      </font>
    </dxf>
    <dxf>
      <font>
        <b/>
        <i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Typ (3)'!A1" /><Relationship Id="rId2" Type="http://schemas.openxmlformats.org/officeDocument/2006/relationships/image" Target="../media/image4.png" /><Relationship Id="rId3" Type="http://schemas.openxmlformats.org/officeDocument/2006/relationships/hyperlink" Target="#'Typ (1)'!A1" /><Relationship Id="rId4" Type="http://schemas.openxmlformats.org/officeDocument/2006/relationships/image" Target="../media/image3.png" /><Relationship Id="rId5" Type="http://schemas.openxmlformats.org/officeDocument/2006/relationships/hyperlink" Target="#'Typ (4)'!A1" /><Relationship Id="rId6" Type="http://schemas.openxmlformats.org/officeDocument/2006/relationships/image" Target="../media/image2.png" /><Relationship Id="rId7" Type="http://schemas.openxmlformats.org/officeDocument/2006/relationships/hyperlink" Target="#'Typ (2)'!A1" /><Relationship Id="rId8" Type="http://schemas.openxmlformats.org/officeDocument/2006/relationships/image" Target="../media/image1.png" /><Relationship Id="rId9" Type="http://schemas.openxmlformats.org/officeDocument/2006/relationships/hyperlink" Target="#'Typ (1)'!A1" /><Relationship Id="rId10" Type="http://schemas.openxmlformats.org/officeDocument/2006/relationships/hyperlink" Target="#'Typ (2)'!A1" /><Relationship Id="rId11" Type="http://schemas.openxmlformats.org/officeDocument/2006/relationships/hyperlink" Target="#'Typ (3)'!A1" /><Relationship Id="rId12" Type="http://schemas.openxmlformats.org/officeDocument/2006/relationships/hyperlink" Target="#'Typ (4)'!A1" /></Relationships>
</file>

<file path=xl/drawings/_rels/drawing2.xml.rels><?xml version="1.0" encoding="utf-8" standalone="yes"?><Relationships xmlns="http://schemas.openxmlformats.org/package/2006/relationships"><Relationship Id="rId1" Type="http://schemas.openxmlformats.org/officeDocument/2006/relationships/hyperlink" Target="#'Auswahl-Lagerraum'!A1" /><Relationship Id="rId2" Type="http://schemas.openxmlformats.org/officeDocument/2006/relationships/image" Target="../media/image3.png" /><Relationship Id="rId3" Type="http://schemas.openxmlformats.org/officeDocument/2006/relationships/image" Target="../media/image6.png" /><Relationship Id="rId4" Type="http://schemas.openxmlformats.org/officeDocument/2006/relationships/image" Target="../media/image5.jpeg" /></Relationships>
</file>

<file path=xl/drawings/_rels/drawing3.xml.rels><?xml version="1.0" encoding="utf-8" standalone="yes"?><Relationships xmlns="http://schemas.openxmlformats.org/package/2006/relationships"><Relationship Id="rId1" Type="http://schemas.openxmlformats.org/officeDocument/2006/relationships/hyperlink" Target="#'Auswahl-Lagerraum'!A1" /><Relationship Id="rId2" Type="http://schemas.openxmlformats.org/officeDocument/2006/relationships/image" Target="../media/image1.png" /><Relationship Id="rId3" Type="http://schemas.openxmlformats.org/officeDocument/2006/relationships/image" Target="../media/image6.png" /><Relationship Id="rId4" Type="http://schemas.openxmlformats.org/officeDocument/2006/relationships/image" Target="../media/image5.jpeg" /></Relationships>
</file>

<file path=xl/drawings/_rels/drawing4.xml.rels><?xml version="1.0" encoding="utf-8" standalone="yes"?><Relationships xmlns="http://schemas.openxmlformats.org/package/2006/relationships"><Relationship Id="rId1" Type="http://schemas.openxmlformats.org/officeDocument/2006/relationships/hyperlink" Target="#'Auswahl-Lagerraum'!A1" /><Relationship Id="rId2" Type="http://schemas.openxmlformats.org/officeDocument/2006/relationships/image" Target="../media/image4.png" /><Relationship Id="rId3" Type="http://schemas.openxmlformats.org/officeDocument/2006/relationships/image" Target="../media/image6.png" /><Relationship Id="rId4" Type="http://schemas.openxmlformats.org/officeDocument/2006/relationships/image" Target="../media/image5.jpeg" /></Relationships>
</file>

<file path=xl/drawings/_rels/drawing5.xml.rels><?xml version="1.0" encoding="utf-8" standalone="yes"?><Relationships xmlns="http://schemas.openxmlformats.org/package/2006/relationships"><Relationship Id="rId1" Type="http://schemas.openxmlformats.org/officeDocument/2006/relationships/hyperlink" Target="#'Auswahl-Lagerraum'!A1" /><Relationship Id="rId2" Type="http://schemas.openxmlformats.org/officeDocument/2006/relationships/image" Target="../media/image2.png" /><Relationship Id="rId3" Type="http://schemas.openxmlformats.org/officeDocument/2006/relationships/image" Target="../media/image6.png" /><Relationship Id="rId4"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133350</xdr:colOff>
      <xdr:row>5</xdr:row>
      <xdr:rowOff>0</xdr:rowOff>
    </xdr:from>
    <xdr:to>
      <xdr:col>6</xdr:col>
      <xdr:colOff>657225</xdr:colOff>
      <xdr:row>12</xdr:row>
      <xdr:rowOff>104775</xdr:rowOff>
    </xdr:to>
    <xdr:grpSp>
      <xdr:nvGrpSpPr>
        <xdr:cNvPr id="1" name="Group 69">
          <a:hlinkClick r:id="rId1"/>
        </xdr:cNvPr>
        <xdr:cNvGrpSpPr>
          <a:grpSpLocks/>
        </xdr:cNvGrpSpPr>
      </xdr:nvGrpSpPr>
      <xdr:grpSpPr>
        <a:xfrm>
          <a:off x="3352800" y="1019175"/>
          <a:ext cx="1285875" cy="1238250"/>
          <a:chOff x="399" y="78"/>
          <a:chExt cx="135" cy="130"/>
        </a:xfrm>
        <a:solidFill>
          <a:srgbClr val="FFFFFF"/>
        </a:solidFill>
      </xdr:grpSpPr>
      <xdr:pic>
        <xdr:nvPicPr>
          <xdr:cNvPr id="2" name="Picture 42"/>
          <xdr:cNvPicPr preferRelativeResize="1">
            <a:picLocks noChangeAspect="1"/>
          </xdr:cNvPicPr>
        </xdr:nvPicPr>
        <xdr:blipFill>
          <a:blip r:embed="rId2"/>
          <a:stretch>
            <a:fillRect/>
          </a:stretch>
        </xdr:blipFill>
        <xdr:spPr>
          <a:xfrm>
            <a:off x="399" y="78"/>
            <a:ext cx="135" cy="130"/>
          </a:xfrm>
          <a:prstGeom prst="rect">
            <a:avLst/>
          </a:prstGeom>
          <a:noFill/>
          <a:ln w="19050" cmpd="sng">
            <a:solidFill>
              <a:srgbClr val="969696"/>
            </a:solidFill>
            <a:headEnd type="none"/>
            <a:tailEnd type="none"/>
          </a:ln>
        </xdr:spPr>
      </xdr:pic>
      <xdr:sp>
        <xdr:nvSpPr>
          <xdr:cNvPr id="3" name="Text Box 43"/>
          <xdr:cNvSpPr txBox="1">
            <a:spLocks noChangeArrowheads="1"/>
          </xdr:cNvSpPr>
        </xdr:nvSpPr>
        <xdr:spPr>
          <a:xfrm>
            <a:off x="430" y="122"/>
            <a:ext cx="42" cy="19"/>
          </a:xfrm>
          <a:prstGeom prst="rect">
            <a:avLst/>
          </a:prstGeom>
          <a:solidFill>
            <a:srgbClr val="FFFFFF"/>
          </a:solidFill>
          <a:ln w="19050"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Typ 3</a:t>
            </a:r>
          </a:p>
        </xdr:txBody>
      </xdr:sp>
    </xdr:grpSp>
    <xdr:clientData/>
  </xdr:twoCellAnchor>
  <xdr:twoCellAnchor>
    <xdr:from>
      <xdr:col>1</xdr:col>
      <xdr:colOff>180975</xdr:colOff>
      <xdr:row>5</xdr:row>
      <xdr:rowOff>0</xdr:rowOff>
    </xdr:from>
    <xdr:to>
      <xdr:col>3</xdr:col>
      <xdr:colOff>0</xdr:colOff>
      <xdr:row>12</xdr:row>
      <xdr:rowOff>104775</xdr:rowOff>
    </xdr:to>
    <xdr:grpSp>
      <xdr:nvGrpSpPr>
        <xdr:cNvPr id="4" name="Group 56">
          <a:hlinkClick r:id="rId3"/>
        </xdr:cNvPr>
        <xdr:cNvGrpSpPr>
          <a:grpSpLocks/>
        </xdr:cNvGrpSpPr>
      </xdr:nvGrpSpPr>
      <xdr:grpSpPr>
        <a:xfrm>
          <a:off x="352425" y="1019175"/>
          <a:ext cx="1343025" cy="1238250"/>
          <a:chOff x="84" y="78"/>
          <a:chExt cx="141" cy="130"/>
        </a:xfrm>
        <a:solidFill>
          <a:srgbClr val="FFFFFF"/>
        </a:solidFill>
      </xdr:grpSpPr>
      <xdr:pic>
        <xdr:nvPicPr>
          <xdr:cNvPr id="5" name="Picture 39"/>
          <xdr:cNvPicPr preferRelativeResize="1">
            <a:picLocks noChangeAspect="1"/>
          </xdr:cNvPicPr>
        </xdr:nvPicPr>
        <xdr:blipFill>
          <a:blip r:embed="rId4"/>
          <a:stretch>
            <a:fillRect/>
          </a:stretch>
        </xdr:blipFill>
        <xdr:spPr>
          <a:xfrm>
            <a:off x="84" y="78"/>
            <a:ext cx="141" cy="130"/>
          </a:xfrm>
          <a:prstGeom prst="rect">
            <a:avLst/>
          </a:prstGeom>
          <a:noFill/>
          <a:ln w="19050" cmpd="sng">
            <a:solidFill>
              <a:srgbClr val="969696"/>
            </a:solidFill>
            <a:headEnd type="none"/>
            <a:tailEnd type="none"/>
          </a:ln>
        </xdr:spPr>
      </xdr:pic>
      <xdr:sp>
        <xdr:nvSpPr>
          <xdr:cNvPr id="6" name="Text Box 47"/>
          <xdr:cNvSpPr txBox="1">
            <a:spLocks noChangeArrowheads="1"/>
          </xdr:cNvSpPr>
        </xdr:nvSpPr>
        <xdr:spPr>
          <a:xfrm>
            <a:off x="117" y="122"/>
            <a:ext cx="42" cy="19"/>
          </a:xfrm>
          <a:prstGeom prst="rect">
            <a:avLst/>
          </a:prstGeom>
          <a:solidFill>
            <a:srgbClr val="FFFFFF"/>
          </a:solidFill>
          <a:ln w="19050"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Typ 1</a:t>
            </a:r>
          </a:p>
        </xdr:txBody>
      </xdr:sp>
    </xdr:grpSp>
    <xdr:clientData/>
  </xdr:twoCellAnchor>
  <xdr:twoCellAnchor>
    <xdr:from>
      <xdr:col>7</xdr:col>
      <xdr:colOff>85725</xdr:colOff>
      <xdr:row>5</xdr:row>
      <xdr:rowOff>0</xdr:rowOff>
    </xdr:from>
    <xdr:to>
      <xdr:col>8</xdr:col>
      <xdr:colOff>609600</xdr:colOff>
      <xdr:row>12</xdr:row>
      <xdr:rowOff>104775</xdr:rowOff>
    </xdr:to>
    <xdr:grpSp>
      <xdr:nvGrpSpPr>
        <xdr:cNvPr id="7" name="Group 70">
          <a:hlinkClick r:id="rId5"/>
        </xdr:cNvPr>
        <xdr:cNvGrpSpPr>
          <a:grpSpLocks/>
        </xdr:cNvGrpSpPr>
      </xdr:nvGrpSpPr>
      <xdr:grpSpPr>
        <a:xfrm>
          <a:off x="4829175" y="1019175"/>
          <a:ext cx="1285875" cy="1238250"/>
          <a:chOff x="554" y="78"/>
          <a:chExt cx="135" cy="130"/>
        </a:xfrm>
        <a:solidFill>
          <a:srgbClr val="FFFFFF"/>
        </a:solidFill>
      </xdr:grpSpPr>
      <xdr:pic>
        <xdr:nvPicPr>
          <xdr:cNvPr id="8" name="Picture 45"/>
          <xdr:cNvPicPr preferRelativeResize="1">
            <a:picLocks noChangeAspect="1"/>
          </xdr:cNvPicPr>
        </xdr:nvPicPr>
        <xdr:blipFill>
          <a:blip r:embed="rId6"/>
          <a:stretch>
            <a:fillRect/>
          </a:stretch>
        </xdr:blipFill>
        <xdr:spPr>
          <a:xfrm>
            <a:off x="554" y="78"/>
            <a:ext cx="135" cy="130"/>
          </a:xfrm>
          <a:prstGeom prst="rect">
            <a:avLst/>
          </a:prstGeom>
          <a:noFill/>
          <a:ln w="19050" cmpd="sng">
            <a:solidFill>
              <a:srgbClr val="969696"/>
            </a:solidFill>
            <a:headEnd type="none"/>
            <a:tailEnd type="none"/>
          </a:ln>
        </xdr:spPr>
      </xdr:pic>
      <xdr:sp>
        <xdr:nvSpPr>
          <xdr:cNvPr id="9" name="Text Box 48"/>
          <xdr:cNvSpPr txBox="1">
            <a:spLocks noChangeArrowheads="1"/>
          </xdr:cNvSpPr>
        </xdr:nvSpPr>
        <xdr:spPr>
          <a:xfrm>
            <a:off x="587" y="122"/>
            <a:ext cx="42" cy="19"/>
          </a:xfrm>
          <a:prstGeom prst="rect">
            <a:avLst/>
          </a:prstGeom>
          <a:solidFill>
            <a:srgbClr val="FFFFFF"/>
          </a:solidFill>
          <a:ln w="19050"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Typ 4</a:t>
            </a:r>
          </a:p>
        </xdr:txBody>
      </xdr:sp>
    </xdr:grpSp>
    <xdr:clientData/>
  </xdr:twoCellAnchor>
  <xdr:twoCellAnchor>
    <xdr:from>
      <xdr:col>3</xdr:col>
      <xdr:colOff>180975</xdr:colOff>
      <xdr:row>5</xdr:row>
      <xdr:rowOff>0</xdr:rowOff>
    </xdr:from>
    <xdr:to>
      <xdr:col>4</xdr:col>
      <xdr:colOff>704850</xdr:colOff>
      <xdr:row>12</xdr:row>
      <xdr:rowOff>104775</xdr:rowOff>
    </xdr:to>
    <xdr:grpSp>
      <xdr:nvGrpSpPr>
        <xdr:cNvPr id="10" name="Group 57">
          <a:hlinkClick r:id="rId7"/>
        </xdr:cNvPr>
        <xdr:cNvGrpSpPr>
          <a:grpSpLocks/>
        </xdr:cNvGrpSpPr>
      </xdr:nvGrpSpPr>
      <xdr:grpSpPr>
        <a:xfrm>
          <a:off x="1876425" y="1019175"/>
          <a:ext cx="1285875" cy="1238250"/>
          <a:chOff x="244" y="78"/>
          <a:chExt cx="135" cy="130"/>
        </a:xfrm>
        <a:solidFill>
          <a:srgbClr val="FFFFFF"/>
        </a:solidFill>
      </xdr:grpSpPr>
      <xdr:pic>
        <xdr:nvPicPr>
          <xdr:cNvPr id="11" name="Picture 49"/>
          <xdr:cNvPicPr preferRelativeResize="1">
            <a:picLocks noChangeAspect="0"/>
          </xdr:cNvPicPr>
        </xdr:nvPicPr>
        <xdr:blipFill>
          <a:blip r:embed="rId8"/>
          <a:stretch>
            <a:fillRect/>
          </a:stretch>
        </xdr:blipFill>
        <xdr:spPr>
          <a:xfrm>
            <a:off x="244" y="78"/>
            <a:ext cx="135" cy="130"/>
          </a:xfrm>
          <a:prstGeom prst="rect">
            <a:avLst/>
          </a:prstGeom>
          <a:noFill/>
          <a:ln w="19050" cmpd="sng">
            <a:solidFill>
              <a:srgbClr val="969696"/>
            </a:solidFill>
            <a:headEnd type="none"/>
            <a:tailEnd type="none"/>
          </a:ln>
        </xdr:spPr>
      </xdr:pic>
      <xdr:sp>
        <xdr:nvSpPr>
          <xdr:cNvPr id="12" name="Text Box 50"/>
          <xdr:cNvSpPr txBox="1">
            <a:spLocks noChangeArrowheads="1"/>
          </xdr:cNvSpPr>
        </xdr:nvSpPr>
        <xdr:spPr>
          <a:xfrm>
            <a:off x="273" y="122"/>
            <a:ext cx="42" cy="19"/>
          </a:xfrm>
          <a:prstGeom prst="rect">
            <a:avLst/>
          </a:prstGeom>
          <a:solidFill>
            <a:srgbClr val="FFFFFF"/>
          </a:solidFill>
          <a:ln w="19050"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Typ 2</a:t>
            </a:r>
          </a:p>
        </xdr:txBody>
      </xdr:sp>
    </xdr:grpSp>
    <xdr:clientData/>
  </xdr:twoCellAnchor>
  <xdr:twoCellAnchor>
    <xdr:from>
      <xdr:col>1</xdr:col>
      <xdr:colOff>228600</xdr:colOff>
      <xdr:row>16</xdr:row>
      <xdr:rowOff>104775</xdr:rowOff>
    </xdr:from>
    <xdr:to>
      <xdr:col>2</xdr:col>
      <xdr:colOff>571500</xdr:colOff>
      <xdr:row>26</xdr:row>
      <xdr:rowOff>133350</xdr:rowOff>
    </xdr:to>
    <xdr:grpSp>
      <xdr:nvGrpSpPr>
        <xdr:cNvPr id="13" name="Group 90">
          <a:hlinkClick r:id="rId9"/>
        </xdr:cNvPr>
        <xdr:cNvGrpSpPr>
          <a:grpSpLocks/>
        </xdr:cNvGrpSpPr>
      </xdr:nvGrpSpPr>
      <xdr:grpSpPr>
        <a:xfrm>
          <a:off x="400050" y="2943225"/>
          <a:ext cx="1104900" cy="1647825"/>
          <a:chOff x="42" y="250"/>
          <a:chExt cx="116" cy="173"/>
        </a:xfrm>
        <a:solidFill>
          <a:srgbClr val="FFFFFF"/>
        </a:solidFill>
      </xdr:grpSpPr>
      <xdr:sp>
        <xdr:nvSpPr>
          <xdr:cNvPr id="14" name="Rectangle 71"/>
          <xdr:cNvSpPr>
            <a:spLocks/>
          </xdr:cNvSpPr>
        </xdr:nvSpPr>
        <xdr:spPr>
          <a:xfrm>
            <a:off x="42" y="250"/>
            <a:ext cx="116" cy="173"/>
          </a:xfrm>
          <a:prstGeom prst="rect">
            <a:avLst/>
          </a:prstGeom>
          <a:solidFill>
            <a:srgbClr val="FFFFFF"/>
          </a:solidFill>
          <a:ln w="254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Line 72"/>
          <xdr:cNvSpPr>
            <a:spLocks/>
          </xdr:cNvSpPr>
        </xdr:nvSpPr>
        <xdr:spPr>
          <a:xfrm>
            <a:off x="99" y="250"/>
            <a:ext cx="0" cy="172"/>
          </a:xfrm>
          <a:prstGeom prst="line">
            <a:avLst/>
          </a:prstGeom>
          <a:noFill/>
          <a:ln w="254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xdr:col>
      <xdr:colOff>238125</xdr:colOff>
      <xdr:row>16</xdr:row>
      <xdr:rowOff>104775</xdr:rowOff>
    </xdr:from>
    <xdr:to>
      <xdr:col>4</xdr:col>
      <xdr:colOff>581025</xdr:colOff>
      <xdr:row>26</xdr:row>
      <xdr:rowOff>133350</xdr:rowOff>
    </xdr:to>
    <xdr:grpSp>
      <xdr:nvGrpSpPr>
        <xdr:cNvPr id="16" name="Group 91">
          <a:hlinkClick r:id="rId10"/>
        </xdr:cNvPr>
        <xdr:cNvGrpSpPr>
          <a:grpSpLocks/>
        </xdr:cNvGrpSpPr>
      </xdr:nvGrpSpPr>
      <xdr:grpSpPr>
        <a:xfrm>
          <a:off x="1933575" y="2943225"/>
          <a:ext cx="1104900" cy="1647825"/>
          <a:chOff x="203" y="258"/>
          <a:chExt cx="116" cy="173"/>
        </a:xfrm>
        <a:solidFill>
          <a:srgbClr val="FFFFFF"/>
        </a:solidFill>
      </xdr:grpSpPr>
      <xdr:sp>
        <xdr:nvSpPr>
          <xdr:cNvPr id="17" name="Rectangle 73"/>
          <xdr:cNvSpPr>
            <a:spLocks/>
          </xdr:cNvSpPr>
        </xdr:nvSpPr>
        <xdr:spPr>
          <a:xfrm>
            <a:off x="203" y="258"/>
            <a:ext cx="116" cy="173"/>
          </a:xfrm>
          <a:prstGeom prst="rect">
            <a:avLst/>
          </a:prstGeom>
          <a:solidFill>
            <a:srgbClr val="FFFFFF"/>
          </a:solidFill>
          <a:ln w="254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Line 74"/>
          <xdr:cNvSpPr>
            <a:spLocks/>
          </xdr:cNvSpPr>
        </xdr:nvSpPr>
        <xdr:spPr>
          <a:xfrm>
            <a:off x="261" y="340"/>
            <a:ext cx="0" cy="90"/>
          </a:xfrm>
          <a:prstGeom prst="line">
            <a:avLst/>
          </a:prstGeom>
          <a:noFill/>
          <a:ln w="254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9" name="Line 75"/>
          <xdr:cNvSpPr>
            <a:spLocks/>
          </xdr:cNvSpPr>
        </xdr:nvSpPr>
        <xdr:spPr>
          <a:xfrm flipH="1" flipV="1">
            <a:off x="203" y="258"/>
            <a:ext cx="58" cy="82"/>
          </a:xfrm>
          <a:prstGeom prst="line">
            <a:avLst/>
          </a:prstGeom>
          <a:noFill/>
          <a:ln w="254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0" name="Line 77"/>
          <xdr:cNvSpPr>
            <a:spLocks/>
          </xdr:cNvSpPr>
        </xdr:nvSpPr>
        <xdr:spPr>
          <a:xfrm flipV="1">
            <a:off x="261" y="258"/>
            <a:ext cx="57" cy="82"/>
          </a:xfrm>
          <a:prstGeom prst="line">
            <a:avLst/>
          </a:prstGeom>
          <a:noFill/>
          <a:ln w="254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228600</xdr:colOff>
      <xdr:row>16</xdr:row>
      <xdr:rowOff>104775</xdr:rowOff>
    </xdr:from>
    <xdr:to>
      <xdr:col>6</xdr:col>
      <xdr:colOff>571500</xdr:colOff>
      <xdr:row>26</xdr:row>
      <xdr:rowOff>133350</xdr:rowOff>
    </xdr:to>
    <xdr:grpSp>
      <xdr:nvGrpSpPr>
        <xdr:cNvPr id="21" name="Group 92">
          <a:hlinkClick r:id="rId11"/>
        </xdr:cNvPr>
        <xdr:cNvGrpSpPr>
          <a:grpSpLocks/>
        </xdr:cNvGrpSpPr>
      </xdr:nvGrpSpPr>
      <xdr:grpSpPr>
        <a:xfrm>
          <a:off x="3448050" y="2943225"/>
          <a:ext cx="1104900" cy="1647825"/>
          <a:chOff x="362" y="258"/>
          <a:chExt cx="116" cy="173"/>
        </a:xfrm>
        <a:solidFill>
          <a:srgbClr val="FFFFFF"/>
        </a:solidFill>
      </xdr:grpSpPr>
      <xdr:sp>
        <xdr:nvSpPr>
          <xdr:cNvPr id="22" name="Rectangle 78"/>
          <xdr:cNvSpPr>
            <a:spLocks/>
          </xdr:cNvSpPr>
        </xdr:nvSpPr>
        <xdr:spPr>
          <a:xfrm>
            <a:off x="362" y="258"/>
            <a:ext cx="116" cy="173"/>
          </a:xfrm>
          <a:prstGeom prst="rect">
            <a:avLst/>
          </a:prstGeom>
          <a:solidFill>
            <a:srgbClr val="FFFFFF"/>
          </a:solidFill>
          <a:ln w="254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3" name="Line 79"/>
          <xdr:cNvSpPr>
            <a:spLocks/>
          </xdr:cNvSpPr>
        </xdr:nvSpPr>
        <xdr:spPr>
          <a:xfrm>
            <a:off x="420" y="340"/>
            <a:ext cx="0" cy="49"/>
          </a:xfrm>
          <a:prstGeom prst="line">
            <a:avLst/>
          </a:prstGeom>
          <a:noFill/>
          <a:ln w="254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Line 80"/>
          <xdr:cNvSpPr>
            <a:spLocks/>
          </xdr:cNvSpPr>
        </xdr:nvSpPr>
        <xdr:spPr>
          <a:xfrm flipH="1" flipV="1">
            <a:off x="362" y="258"/>
            <a:ext cx="58" cy="82"/>
          </a:xfrm>
          <a:prstGeom prst="line">
            <a:avLst/>
          </a:prstGeom>
          <a:noFill/>
          <a:ln w="254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Line 81"/>
          <xdr:cNvSpPr>
            <a:spLocks/>
          </xdr:cNvSpPr>
        </xdr:nvSpPr>
        <xdr:spPr>
          <a:xfrm flipV="1">
            <a:off x="420" y="258"/>
            <a:ext cx="58" cy="82"/>
          </a:xfrm>
          <a:prstGeom prst="line">
            <a:avLst/>
          </a:prstGeom>
          <a:noFill/>
          <a:ln w="254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Line 82"/>
          <xdr:cNvSpPr>
            <a:spLocks/>
          </xdr:cNvSpPr>
        </xdr:nvSpPr>
        <xdr:spPr>
          <a:xfrm rot="5400000" flipH="1" flipV="1">
            <a:off x="370" y="381"/>
            <a:ext cx="42" cy="58"/>
          </a:xfrm>
          <a:prstGeom prst="line">
            <a:avLst/>
          </a:prstGeom>
          <a:noFill/>
          <a:ln w="254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7" name="Line 83"/>
          <xdr:cNvSpPr>
            <a:spLocks/>
          </xdr:cNvSpPr>
        </xdr:nvSpPr>
        <xdr:spPr>
          <a:xfrm rot="5400000" flipV="1">
            <a:off x="428" y="381"/>
            <a:ext cx="42" cy="58"/>
          </a:xfrm>
          <a:prstGeom prst="line">
            <a:avLst/>
          </a:prstGeom>
          <a:noFill/>
          <a:ln w="254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7</xdr:col>
      <xdr:colOff>152400</xdr:colOff>
      <xdr:row>16</xdr:row>
      <xdr:rowOff>95250</xdr:rowOff>
    </xdr:from>
    <xdr:to>
      <xdr:col>8</xdr:col>
      <xdr:colOff>495300</xdr:colOff>
      <xdr:row>26</xdr:row>
      <xdr:rowOff>133350</xdr:rowOff>
    </xdr:to>
    <xdr:grpSp>
      <xdr:nvGrpSpPr>
        <xdr:cNvPr id="28" name="Group 93">
          <a:hlinkClick r:id="rId12"/>
        </xdr:cNvPr>
        <xdr:cNvGrpSpPr>
          <a:grpSpLocks/>
        </xdr:cNvGrpSpPr>
      </xdr:nvGrpSpPr>
      <xdr:grpSpPr>
        <a:xfrm>
          <a:off x="4895850" y="2933700"/>
          <a:ext cx="1104900" cy="1657350"/>
          <a:chOff x="514" y="257"/>
          <a:chExt cx="116" cy="174"/>
        </a:xfrm>
        <a:solidFill>
          <a:srgbClr val="FFFFFF"/>
        </a:solidFill>
      </xdr:grpSpPr>
      <xdr:sp>
        <xdr:nvSpPr>
          <xdr:cNvPr id="29" name="Rectangle 84"/>
          <xdr:cNvSpPr>
            <a:spLocks/>
          </xdr:cNvSpPr>
        </xdr:nvSpPr>
        <xdr:spPr>
          <a:xfrm>
            <a:off x="514" y="258"/>
            <a:ext cx="116" cy="173"/>
          </a:xfrm>
          <a:prstGeom prst="rect">
            <a:avLst/>
          </a:prstGeom>
          <a:solidFill>
            <a:srgbClr val="FFFFFF"/>
          </a:solidFill>
          <a:ln w="254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30" name="Line 87"/>
          <xdr:cNvSpPr>
            <a:spLocks/>
          </xdr:cNvSpPr>
        </xdr:nvSpPr>
        <xdr:spPr>
          <a:xfrm flipH="1">
            <a:off x="514" y="257"/>
            <a:ext cx="116" cy="174"/>
          </a:xfrm>
          <a:prstGeom prst="line">
            <a:avLst/>
          </a:prstGeom>
          <a:noFill/>
          <a:ln w="254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31" name="Line 88"/>
          <xdr:cNvSpPr>
            <a:spLocks/>
          </xdr:cNvSpPr>
        </xdr:nvSpPr>
        <xdr:spPr>
          <a:xfrm flipH="1" flipV="1">
            <a:off x="514" y="258"/>
            <a:ext cx="116" cy="173"/>
          </a:xfrm>
          <a:prstGeom prst="line">
            <a:avLst/>
          </a:prstGeom>
          <a:noFill/>
          <a:ln w="254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504825</xdr:colOff>
      <xdr:row>27</xdr:row>
      <xdr:rowOff>85725</xdr:rowOff>
    </xdr:from>
    <xdr:to>
      <xdr:col>2</xdr:col>
      <xdr:colOff>266700</xdr:colOff>
      <xdr:row>28</xdr:row>
      <xdr:rowOff>133350</xdr:rowOff>
    </xdr:to>
    <xdr:sp>
      <xdr:nvSpPr>
        <xdr:cNvPr id="32" name="Text Box 96"/>
        <xdr:cNvSpPr txBox="1">
          <a:spLocks noChangeArrowheads="1"/>
        </xdr:cNvSpPr>
      </xdr:nvSpPr>
      <xdr:spPr>
        <a:xfrm>
          <a:off x="676275" y="4705350"/>
          <a:ext cx="523875" cy="209550"/>
        </a:xfrm>
        <a:prstGeom prst="rect">
          <a:avLst/>
        </a:prstGeom>
        <a:solidFill>
          <a:srgbClr val="C0C0C0"/>
        </a:solidFill>
        <a:ln w="0" cmpd="sng">
          <a:solidFill>
            <a:srgbClr val="C0C0C0"/>
          </a:solidFill>
          <a:headEnd type="none"/>
          <a:tailEnd type="none"/>
        </a:ln>
      </xdr:spPr>
      <xdr:txBody>
        <a:bodyPr vertOverflow="clip" wrap="square" lIns="36576" tIns="27432" rIns="36576" bIns="0"/>
        <a:p>
          <a:pPr algn="ctr">
            <a:defRPr/>
          </a:pPr>
          <a:r>
            <a:rPr lang="en-US" cap="none" sz="1200" b="1" i="0" u="none" baseline="0">
              <a:solidFill>
                <a:srgbClr val="FFFFFF"/>
              </a:solidFill>
              <a:latin typeface="Arial"/>
              <a:ea typeface="Arial"/>
              <a:cs typeface="Arial"/>
            </a:rPr>
            <a:t>Typ1</a:t>
          </a:r>
        </a:p>
      </xdr:txBody>
    </xdr:sp>
    <xdr:clientData/>
  </xdr:twoCellAnchor>
  <xdr:twoCellAnchor>
    <xdr:from>
      <xdr:col>3</xdr:col>
      <xdr:colOff>504825</xdr:colOff>
      <xdr:row>27</xdr:row>
      <xdr:rowOff>85725</xdr:rowOff>
    </xdr:from>
    <xdr:to>
      <xdr:col>4</xdr:col>
      <xdr:colOff>266700</xdr:colOff>
      <xdr:row>28</xdr:row>
      <xdr:rowOff>133350</xdr:rowOff>
    </xdr:to>
    <xdr:sp>
      <xdr:nvSpPr>
        <xdr:cNvPr id="33" name="Text Box 97"/>
        <xdr:cNvSpPr txBox="1">
          <a:spLocks noChangeArrowheads="1"/>
        </xdr:cNvSpPr>
      </xdr:nvSpPr>
      <xdr:spPr>
        <a:xfrm>
          <a:off x="2200275" y="4705350"/>
          <a:ext cx="523875" cy="209550"/>
        </a:xfrm>
        <a:prstGeom prst="rect">
          <a:avLst/>
        </a:prstGeom>
        <a:solidFill>
          <a:srgbClr val="C0C0C0"/>
        </a:solidFill>
        <a:ln w="0" cmpd="sng">
          <a:solidFill>
            <a:srgbClr val="C0C0C0"/>
          </a:solidFill>
          <a:headEnd type="none"/>
          <a:tailEnd type="none"/>
        </a:ln>
      </xdr:spPr>
      <xdr:txBody>
        <a:bodyPr vertOverflow="clip" wrap="square" lIns="36576" tIns="27432" rIns="36576" bIns="0"/>
        <a:p>
          <a:pPr algn="ctr">
            <a:defRPr/>
          </a:pPr>
          <a:r>
            <a:rPr lang="en-US" cap="none" sz="1200" b="1" i="0" u="none" baseline="0">
              <a:solidFill>
                <a:srgbClr val="FFFFFF"/>
              </a:solidFill>
              <a:latin typeface="Arial"/>
              <a:ea typeface="Arial"/>
              <a:cs typeface="Arial"/>
            </a:rPr>
            <a:t>Typ2</a:t>
          </a:r>
        </a:p>
      </xdr:txBody>
    </xdr:sp>
    <xdr:clientData/>
  </xdr:twoCellAnchor>
  <xdr:twoCellAnchor>
    <xdr:from>
      <xdr:col>5</xdr:col>
      <xdr:colOff>514350</xdr:colOff>
      <xdr:row>27</xdr:row>
      <xdr:rowOff>85725</xdr:rowOff>
    </xdr:from>
    <xdr:to>
      <xdr:col>6</xdr:col>
      <xdr:colOff>276225</xdr:colOff>
      <xdr:row>28</xdr:row>
      <xdr:rowOff>133350</xdr:rowOff>
    </xdr:to>
    <xdr:sp>
      <xdr:nvSpPr>
        <xdr:cNvPr id="34" name="Text Box 98"/>
        <xdr:cNvSpPr txBox="1">
          <a:spLocks noChangeArrowheads="1"/>
        </xdr:cNvSpPr>
      </xdr:nvSpPr>
      <xdr:spPr>
        <a:xfrm>
          <a:off x="3733800" y="4705350"/>
          <a:ext cx="523875" cy="209550"/>
        </a:xfrm>
        <a:prstGeom prst="rect">
          <a:avLst/>
        </a:prstGeom>
        <a:solidFill>
          <a:srgbClr val="C0C0C0"/>
        </a:solidFill>
        <a:ln w="0" cmpd="sng">
          <a:solidFill>
            <a:srgbClr val="C0C0C0"/>
          </a:solidFill>
          <a:headEnd type="none"/>
          <a:tailEnd type="none"/>
        </a:ln>
      </xdr:spPr>
      <xdr:txBody>
        <a:bodyPr vertOverflow="clip" wrap="square" lIns="36576" tIns="27432" rIns="36576" bIns="0"/>
        <a:p>
          <a:pPr algn="ctr">
            <a:defRPr/>
          </a:pPr>
          <a:r>
            <a:rPr lang="en-US" cap="none" sz="1200" b="1" i="0" u="none" baseline="0">
              <a:solidFill>
                <a:srgbClr val="FFFFFF"/>
              </a:solidFill>
              <a:latin typeface="Arial"/>
              <a:ea typeface="Arial"/>
              <a:cs typeface="Arial"/>
            </a:rPr>
            <a:t>Typ3</a:t>
          </a:r>
        </a:p>
      </xdr:txBody>
    </xdr:sp>
    <xdr:clientData/>
  </xdr:twoCellAnchor>
  <xdr:twoCellAnchor>
    <xdr:from>
      <xdr:col>7</xdr:col>
      <xdr:colOff>438150</xdr:colOff>
      <xdr:row>27</xdr:row>
      <xdr:rowOff>85725</xdr:rowOff>
    </xdr:from>
    <xdr:to>
      <xdr:col>8</xdr:col>
      <xdr:colOff>200025</xdr:colOff>
      <xdr:row>28</xdr:row>
      <xdr:rowOff>133350</xdr:rowOff>
    </xdr:to>
    <xdr:sp>
      <xdr:nvSpPr>
        <xdr:cNvPr id="35" name="Text Box 99"/>
        <xdr:cNvSpPr txBox="1">
          <a:spLocks noChangeArrowheads="1"/>
        </xdr:cNvSpPr>
      </xdr:nvSpPr>
      <xdr:spPr>
        <a:xfrm>
          <a:off x="5181600" y="4705350"/>
          <a:ext cx="523875" cy="209550"/>
        </a:xfrm>
        <a:prstGeom prst="rect">
          <a:avLst/>
        </a:prstGeom>
        <a:solidFill>
          <a:srgbClr val="C0C0C0"/>
        </a:solidFill>
        <a:ln w="0" cmpd="sng">
          <a:solidFill>
            <a:srgbClr val="C0C0C0"/>
          </a:solidFill>
          <a:headEnd type="none"/>
          <a:tailEnd type="none"/>
        </a:ln>
      </xdr:spPr>
      <xdr:txBody>
        <a:bodyPr vertOverflow="clip" wrap="square" lIns="36576" tIns="27432" rIns="36576" bIns="0"/>
        <a:p>
          <a:pPr algn="ctr">
            <a:defRPr/>
          </a:pPr>
          <a:r>
            <a:rPr lang="en-US" cap="none" sz="1200" b="1" i="0" u="none" baseline="0">
              <a:solidFill>
                <a:srgbClr val="FFFFFF"/>
              </a:solidFill>
              <a:latin typeface="Arial"/>
              <a:ea typeface="Arial"/>
              <a:cs typeface="Arial"/>
            </a:rPr>
            <a:t>Typ4</a:t>
          </a:r>
        </a:p>
      </xdr:txBody>
    </xdr:sp>
    <xdr:clientData/>
  </xdr:twoCellAnchor>
  <xdr:twoCellAnchor>
    <xdr:from>
      <xdr:col>9</xdr:col>
      <xdr:colOff>142875</xdr:colOff>
      <xdr:row>4</xdr:row>
      <xdr:rowOff>104775</xdr:rowOff>
    </xdr:from>
    <xdr:to>
      <xdr:col>12</xdr:col>
      <xdr:colOff>590550</xdr:colOff>
      <xdr:row>12</xdr:row>
      <xdr:rowOff>142875</xdr:rowOff>
    </xdr:to>
    <xdr:sp>
      <xdr:nvSpPr>
        <xdr:cNvPr id="36" name="AutoShape 101"/>
        <xdr:cNvSpPr>
          <a:spLocks/>
        </xdr:cNvSpPr>
      </xdr:nvSpPr>
      <xdr:spPr>
        <a:xfrm>
          <a:off x="6410325" y="962025"/>
          <a:ext cx="2305050" cy="1333500"/>
        </a:xfrm>
        <a:prstGeom prst="leftArrow">
          <a:avLst/>
        </a:prstGeom>
        <a:solidFill>
          <a:srgbClr val="FFFFCC"/>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Um einen Pelletlagertyp zu berechnen, klicken Sie auf das zugehörige Bild</a:t>
          </a:r>
        </a:p>
      </xdr:txBody>
    </xdr:sp>
    <xdr:clientData/>
  </xdr:twoCellAnchor>
  <xdr:twoCellAnchor>
    <xdr:from>
      <xdr:col>1</xdr:col>
      <xdr:colOff>47625</xdr:colOff>
      <xdr:row>29</xdr:row>
      <xdr:rowOff>152400</xdr:rowOff>
    </xdr:from>
    <xdr:to>
      <xdr:col>12</xdr:col>
      <xdr:colOff>552450</xdr:colOff>
      <xdr:row>35</xdr:row>
      <xdr:rowOff>28575</xdr:rowOff>
    </xdr:to>
    <xdr:sp>
      <xdr:nvSpPr>
        <xdr:cNvPr id="37" name="Text Box 109"/>
        <xdr:cNvSpPr txBox="1">
          <a:spLocks noChangeArrowheads="1"/>
        </xdr:cNvSpPr>
      </xdr:nvSpPr>
      <xdr:spPr>
        <a:xfrm>
          <a:off x="219075" y="5133975"/>
          <a:ext cx="8458200" cy="1038225"/>
        </a:xfrm>
        <a:prstGeom prst="rect">
          <a:avLst/>
        </a:prstGeom>
        <a:solidFill>
          <a:srgbClr val="C0C0C0"/>
        </a:solidFill>
        <a:ln w="9525" cmpd="sng">
          <a:solidFill>
            <a:srgbClr val="C0C0C0"/>
          </a:solidFill>
          <a:headEnd type="none"/>
          <a:tailEnd type="none"/>
        </a:ln>
      </xdr:spPr>
      <xdr:txBody>
        <a:bodyPr vertOverflow="clip" wrap="square" lIns="27432" tIns="22860" rIns="0" bIns="0"/>
        <a:p>
          <a:pPr algn="l">
            <a:defRPr/>
          </a:pPr>
          <a:r>
            <a:rPr lang="en-US" cap="none" sz="800" b="1" i="0" u="none" baseline="0">
              <a:solidFill>
                <a:srgbClr val="000000"/>
              </a:solidFill>
              <a:latin typeface="Arial"/>
              <a:ea typeface="Arial"/>
              <a:cs typeface="Arial"/>
            </a:rPr>
            <a:t>Haftungsausschluss:</a:t>
          </a:r>
          <a:r>
            <a:rPr lang="en-US" cap="none" sz="800" b="0" i="0" u="none" baseline="0">
              <a:solidFill>
                <a:srgbClr val="000000"/>
              </a:solidFill>
              <a:latin typeface="Arial"/>
              <a:ea typeface="Arial"/>
              <a:cs typeface="Arial"/>
            </a:rPr>
            <a:t>
</a:t>
          </a:r>
          <a:r>
            <a:rPr lang="en-US" cap="none" sz="4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Der Autor übernimmt keinerlei Gewähr für die Aktualität, Korrektheit, Vollständigkeit oder Qualität der bereitgestellten Informationen. Haftungsansprüche gegen den Autor, welche sich auf Schäden materieller oder ideeller Art beziehen, die durch die Nutzung oder Nichtnutzung der dargebotenen Informationen bzw. durch die Nutzung fehlerhafter und unvollständiger Informationen verursacht wurden, sind grundsätzlich ausgeschlossen, sofern seitens des Autors kein nachweislich vorsätzliches oder grob fahrlässiges Verschulden vorliegt. Alle Angebote sind freibleibend und unverbindlich. Der Autor behält es sich ausdrücklich vor, Teile der Seiten oder das gesamte Angebot ohne gesonderte Ankündigung zu verändern, zu ergänzen, zu löschen oder die Veröffentlichung zeitweise oder endgültig einzustellen.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9</xdr:row>
      <xdr:rowOff>9525</xdr:rowOff>
    </xdr:from>
    <xdr:to>
      <xdr:col>13</xdr:col>
      <xdr:colOff>0</xdr:colOff>
      <xdr:row>21</xdr:row>
      <xdr:rowOff>0</xdr:rowOff>
    </xdr:to>
    <xdr:sp>
      <xdr:nvSpPr>
        <xdr:cNvPr id="1" name="Freeform 1"/>
        <xdr:cNvSpPr>
          <a:spLocks/>
        </xdr:cNvSpPr>
      </xdr:nvSpPr>
      <xdr:spPr>
        <a:xfrm>
          <a:off x="2400300" y="1895475"/>
          <a:ext cx="3581400" cy="2047875"/>
        </a:xfrm>
        <a:custGeom>
          <a:pathLst>
            <a:path h="217" w="376">
              <a:moveTo>
                <a:pt x="0" y="0"/>
              </a:moveTo>
              <a:lnTo>
                <a:pt x="376" y="0"/>
              </a:lnTo>
              <a:lnTo>
                <a:pt x="376" y="93"/>
              </a:lnTo>
              <a:lnTo>
                <a:pt x="186" y="217"/>
              </a:lnTo>
              <a:lnTo>
                <a:pt x="0" y="93"/>
              </a:lnTo>
              <a:lnTo>
                <a:pt x="0" y="0"/>
              </a:lnTo>
              <a:close/>
            </a:path>
          </a:pathLst>
        </a:cu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14</xdr:row>
      <xdr:rowOff>0</xdr:rowOff>
    </xdr:from>
    <xdr:to>
      <xdr:col>13</xdr:col>
      <xdr:colOff>0</xdr:colOff>
      <xdr:row>21</xdr:row>
      <xdr:rowOff>0</xdr:rowOff>
    </xdr:to>
    <xdr:sp>
      <xdr:nvSpPr>
        <xdr:cNvPr id="2" name="Line 2"/>
        <xdr:cNvSpPr>
          <a:spLocks/>
        </xdr:cNvSpPr>
      </xdr:nvSpPr>
      <xdr:spPr>
        <a:xfrm flipV="1">
          <a:off x="4162425" y="2781300"/>
          <a:ext cx="1819275" cy="1162050"/>
        </a:xfrm>
        <a:prstGeom prst="line">
          <a:avLst/>
        </a:prstGeom>
        <a:noFill/>
        <a:ln w="25400"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676275</xdr:colOff>
      <xdr:row>7</xdr:row>
      <xdr:rowOff>0</xdr:rowOff>
    </xdr:from>
    <xdr:to>
      <xdr:col>9</xdr:col>
      <xdr:colOff>76200</xdr:colOff>
      <xdr:row>7</xdr:row>
      <xdr:rowOff>142875</xdr:rowOff>
    </xdr:to>
    <xdr:sp>
      <xdr:nvSpPr>
        <xdr:cNvPr id="3" name="Oval 3"/>
        <xdr:cNvSpPr>
          <a:spLocks/>
        </xdr:cNvSpPr>
      </xdr:nvSpPr>
      <xdr:spPr>
        <a:xfrm>
          <a:off x="3571875" y="1514475"/>
          <a:ext cx="161925" cy="142875"/>
        </a:xfrm>
        <a:prstGeom prst="ellipse">
          <a:avLst/>
        </a:prstGeom>
        <a:solidFill>
          <a:srgbClr val="C0C0C0"/>
        </a:solid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428625</xdr:colOff>
      <xdr:row>7</xdr:row>
      <xdr:rowOff>0</xdr:rowOff>
    </xdr:from>
    <xdr:to>
      <xdr:col>11</xdr:col>
      <xdr:colOff>85725</xdr:colOff>
      <xdr:row>7</xdr:row>
      <xdr:rowOff>142875</xdr:rowOff>
    </xdr:to>
    <xdr:sp>
      <xdr:nvSpPr>
        <xdr:cNvPr id="4" name="Oval 4"/>
        <xdr:cNvSpPr>
          <a:spLocks/>
        </xdr:cNvSpPr>
      </xdr:nvSpPr>
      <xdr:spPr>
        <a:xfrm>
          <a:off x="4591050" y="1514475"/>
          <a:ext cx="161925" cy="142875"/>
        </a:xfrm>
        <a:prstGeom prst="ellipse">
          <a:avLst/>
        </a:prstGeom>
        <a:solidFill>
          <a:srgbClr val="C0C0C0"/>
        </a:solid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21</xdr:row>
      <xdr:rowOff>19050</xdr:rowOff>
    </xdr:from>
    <xdr:to>
      <xdr:col>10</xdr:col>
      <xdr:colOff>0</xdr:colOff>
      <xdr:row>21</xdr:row>
      <xdr:rowOff>19050</xdr:rowOff>
    </xdr:to>
    <xdr:sp>
      <xdr:nvSpPr>
        <xdr:cNvPr id="5" name="AutoShape 5"/>
        <xdr:cNvSpPr>
          <a:spLocks/>
        </xdr:cNvSpPr>
      </xdr:nvSpPr>
      <xdr:spPr>
        <a:xfrm>
          <a:off x="4162425" y="3962400"/>
          <a:ext cx="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0</xdr:colOff>
      <xdr:row>13</xdr:row>
      <xdr:rowOff>200025</xdr:rowOff>
    </xdr:from>
    <xdr:to>
      <xdr:col>10</xdr:col>
      <xdr:colOff>9525</xdr:colOff>
      <xdr:row>21</xdr:row>
      <xdr:rowOff>0</xdr:rowOff>
    </xdr:to>
    <xdr:sp>
      <xdr:nvSpPr>
        <xdr:cNvPr id="6" name="Freeform 6"/>
        <xdr:cNvSpPr>
          <a:spLocks/>
        </xdr:cNvSpPr>
      </xdr:nvSpPr>
      <xdr:spPr>
        <a:xfrm>
          <a:off x="2390775" y="2771775"/>
          <a:ext cx="1781175" cy="1171575"/>
        </a:xfrm>
        <a:custGeom>
          <a:pathLst>
            <a:path h="125" w="187">
              <a:moveTo>
                <a:pt x="187" y="125"/>
              </a:moveTo>
              <a:lnTo>
                <a:pt x="0" y="0"/>
              </a:lnTo>
            </a:path>
          </a:pathLst>
        </a:custGeom>
        <a:noFill/>
        <a:ln w="25400"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152400</xdr:colOff>
      <xdr:row>18</xdr:row>
      <xdr:rowOff>66675</xdr:rowOff>
    </xdr:from>
    <xdr:to>
      <xdr:col>3</xdr:col>
      <xdr:colOff>152400</xdr:colOff>
      <xdr:row>21</xdr:row>
      <xdr:rowOff>114300</xdr:rowOff>
    </xdr:to>
    <xdr:sp>
      <xdr:nvSpPr>
        <xdr:cNvPr id="7" name="Line 7"/>
        <xdr:cNvSpPr>
          <a:spLocks/>
        </xdr:cNvSpPr>
      </xdr:nvSpPr>
      <xdr:spPr>
        <a:xfrm>
          <a:off x="1200150" y="3514725"/>
          <a:ext cx="0"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25</xdr:row>
      <xdr:rowOff>85725</xdr:rowOff>
    </xdr:from>
    <xdr:to>
      <xdr:col>13</xdr:col>
      <xdr:colOff>123825</xdr:colOff>
      <xdr:row>25</xdr:row>
      <xdr:rowOff>85725</xdr:rowOff>
    </xdr:to>
    <xdr:sp>
      <xdr:nvSpPr>
        <xdr:cNvPr id="8" name="Line 8"/>
        <xdr:cNvSpPr>
          <a:spLocks/>
        </xdr:cNvSpPr>
      </xdr:nvSpPr>
      <xdr:spPr>
        <a:xfrm>
          <a:off x="2286000" y="4781550"/>
          <a:ext cx="381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152400</xdr:colOff>
      <xdr:row>5</xdr:row>
      <xdr:rowOff>38100</xdr:rowOff>
    </xdr:from>
    <xdr:to>
      <xdr:col>2</xdr:col>
      <xdr:colOff>152400</xdr:colOff>
      <xdr:row>21</xdr:row>
      <xdr:rowOff>114300</xdr:rowOff>
    </xdr:to>
    <xdr:sp>
      <xdr:nvSpPr>
        <xdr:cNvPr id="9" name="Line 9"/>
        <xdr:cNvSpPr>
          <a:spLocks/>
        </xdr:cNvSpPr>
      </xdr:nvSpPr>
      <xdr:spPr>
        <a:xfrm>
          <a:off x="904875" y="1143000"/>
          <a:ext cx="0" cy="2914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3</xdr:row>
      <xdr:rowOff>85725</xdr:rowOff>
    </xdr:from>
    <xdr:to>
      <xdr:col>9</xdr:col>
      <xdr:colOff>161925</xdr:colOff>
      <xdr:row>3</xdr:row>
      <xdr:rowOff>85725</xdr:rowOff>
    </xdr:to>
    <xdr:sp>
      <xdr:nvSpPr>
        <xdr:cNvPr id="10" name="Line 10"/>
        <xdr:cNvSpPr>
          <a:spLocks/>
        </xdr:cNvSpPr>
      </xdr:nvSpPr>
      <xdr:spPr>
        <a:xfrm>
          <a:off x="2286000" y="828675"/>
          <a:ext cx="1533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438150</xdr:colOff>
      <xdr:row>3</xdr:row>
      <xdr:rowOff>76200</xdr:rowOff>
    </xdr:from>
    <xdr:to>
      <xdr:col>13</xdr:col>
      <xdr:colOff>200025</xdr:colOff>
      <xdr:row>3</xdr:row>
      <xdr:rowOff>76200</xdr:rowOff>
    </xdr:to>
    <xdr:sp>
      <xdr:nvSpPr>
        <xdr:cNvPr id="11" name="Line 11"/>
        <xdr:cNvSpPr>
          <a:spLocks/>
        </xdr:cNvSpPr>
      </xdr:nvSpPr>
      <xdr:spPr>
        <a:xfrm>
          <a:off x="4600575" y="819150"/>
          <a:ext cx="1581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152400</xdr:colOff>
      <xdr:row>12</xdr:row>
      <xdr:rowOff>38100</xdr:rowOff>
    </xdr:from>
    <xdr:to>
      <xdr:col>3</xdr:col>
      <xdr:colOff>152400</xdr:colOff>
      <xdr:row>16</xdr:row>
      <xdr:rowOff>114300</xdr:rowOff>
    </xdr:to>
    <xdr:sp>
      <xdr:nvSpPr>
        <xdr:cNvPr id="12" name="Line 12"/>
        <xdr:cNvSpPr>
          <a:spLocks/>
        </xdr:cNvSpPr>
      </xdr:nvSpPr>
      <xdr:spPr>
        <a:xfrm>
          <a:off x="1200150" y="2447925"/>
          <a:ext cx="0" cy="771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152400</xdr:colOff>
      <xdr:row>8</xdr:row>
      <xdr:rowOff>9525</xdr:rowOff>
    </xdr:from>
    <xdr:to>
      <xdr:col>3</xdr:col>
      <xdr:colOff>152400</xdr:colOff>
      <xdr:row>10</xdr:row>
      <xdr:rowOff>142875</xdr:rowOff>
    </xdr:to>
    <xdr:sp>
      <xdr:nvSpPr>
        <xdr:cNvPr id="13" name="Line 13"/>
        <xdr:cNvSpPr>
          <a:spLocks/>
        </xdr:cNvSpPr>
      </xdr:nvSpPr>
      <xdr:spPr>
        <a:xfrm>
          <a:off x="1200150" y="1724025"/>
          <a:ext cx="0" cy="46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152400</xdr:colOff>
      <xdr:row>5</xdr:row>
      <xdr:rowOff>38100</xdr:rowOff>
    </xdr:from>
    <xdr:to>
      <xdr:col>3</xdr:col>
      <xdr:colOff>152400</xdr:colOff>
      <xdr:row>6</xdr:row>
      <xdr:rowOff>123825</xdr:rowOff>
    </xdr:to>
    <xdr:sp>
      <xdr:nvSpPr>
        <xdr:cNvPr id="14" name="Line 14"/>
        <xdr:cNvSpPr>
          <a:spLocks/>
        </xdr:cNvSpPr>
      </xdr:nvSpPr>
      <xdr:spPr>
        <a:xfrm>
          <a:off x="1200150" y="1143000"/>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161925</xdr:colOff>
      <xdr:row>18</xdr:row>
      <xdr:rowOff>66675</xdr:rowOff>
    </xdr:from>
    <xdr:to>
      <xdr:col>15</xdr:col>
      <xdr:colOff>161925</xdr:colOff>
      <xdr:row>21</xdr:row>
      <xdr:rowOff>114300</xdr:rowOff>
    </xdr:to>
    <xdr:sp>
      <xdr:nvSpPr>
        <xdr:cNvPr id="15" name="Line 15"/>
        <xdr:cNvSpPr>
          <a:spLocks/>
        </xdr:cNvSpPr>
      </xdr:nvSpPr>
      <xdr:spPr>
        <a:xfrm>
          <a:off x="6629400" y="3514725"/>
          <a:ext cx="0"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161925</xdr:colOff>
      <xdr:row>12</xdr:row>
      <xdr:rowOff>38100</xdr:rowOff>
    </xdr:from>
    <xdr:to>
      <xdr:col>15</xdr:col>
      <xdr:colOff>161925</xdr:colOff>
      <xdr:row>16</xdr:row>
      <xdr:rowOff>114300</xdr:rowOff>
    </xdr:to>
    <xdr:sp>
      <xdr:nvSpPr>
        <xdr:cNvPr id="16" name="Line 16"/>
        <xdr:cNvSpPr>
          <a:spLocks/>
        </xdr:cNvSpPr>
      </xdr:nvSpPr>
      <xdr:spPr>
        <a:xfrm>
          <a:off x="6629400" y="2447925"/>
          <a:ext cx="0" cy="771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161925</xdr:colOff>
      <xdr:row>8</xdr:row>
      <xdr:rowOff>9525</xdr:rowOff>
    </xdr:from>
    <xdr:to>
      <xdr:col>15</xdr:col>
      <xdr:colOff>161925</xdr:colOff>
      <xdr:row>10</xdr:row>
      <xdr:rowOff>142875</xdr:rowOff>
    </xdr:to>
    <xdr:sp>
      <xdr:nvSpPr>
        <xdr:cNvPr id="17" name="Line 17"/>
        <xdr:cNvSpPr>
          <a:spLocks/>
        </xdr:cNvSpPr>
      </xdr:nvSpPr>
      <xdr:spPr>
        <a:xfrm>
          <a:off x="6629400" y="1724025"/>
          <a:ext cx="0" cy="46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161925</xdr:colOff>
      <xdr:row>5</xdr:row>
      <xdr:rowOff>38100</xdr:rowOff>
    </xdr:from>
    <xdr:to>
      <xdr:col>15</xdr:col>
      <xdr:colOff>161925</xdr:colOff>
      <xdr:row>6</xdr:row>
      <xdr:rowOff>123825</xdr:rowOff>
    </xdr:to>
    <xdr:sp>
      <xdr:nvSpPr>
        <xdr:cNvPr id="18" name="Line 18"/>
        <xdr:cNvSpPr>
          <a:spLocks/>
        </xdr:cNvSpPr>
      </xdr:nvSpPr>
      <xdr:spPr>
        <a:xfrm>
          <a:off x="6629400" y="1143000"/>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409575</xdr:colOff>
      <xdr:row>11</xdr:row>
      <xdr:rowOff>104775</xdr:rowOff>
    </xdr:from>
    <xdr:to>
      <xdr:col>8</xdr:col>
      <xdr:colOff>685800</xdr:colOff>
      <xdr:row>12</xdr:row>
      <xdr:rowOff>104775</xdr:rowOff>
    </xdr:to>
    <xdr:sp>
      <xdr:nvSpPr>
        <xdr:cNvPr id="19" name="Text Box 19"/>
        <xdr:cNvSpPr txBox="1">
          <a:spLocks noChangeArrowheads="1"/>
        </xdr:cNvSpPr>
      </xdr:nvSpPr>
      <xdr:spPr>
        <a:xfrm>
          <a:off x="2800350" y="2314575"/>
          <a:ext cx="781050" cy="20002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Helvetica"/>
              <a:ea typeface="Helvetica"/>
              <a:cs typeface="Helvetica"/>
            </a:rPr>
            <a:t>B1</a:t>
          </a:r>
          <a:r>
            <a:rPr lang="en-US" cap="none" sz="1000" b="0" i="0" u="none" baseline="0">
              <a:solidFill>
                <a:srgbClr val="000000"/>
              </a:solidFill>
              <a:latin typeface="Helvetica"/>
              <a:ea typeface="Helvetica"/>
              <a:cs typeface="Helvetica"/>
            </a:rPr>
            <a:t> (Pellets)</a:t>
          </a:r>
        </a:p>
      </xdr:txBody>
    </xdr:sp>
    <xdr:clientData/>
  </xdr:twoCellAnchor>
  <xdr:twoCellAnchor>
    <xdr:from>
      <xdr:col>10</xdr:col>
      <xdr:colOff>0</xdr:colOff>
      <xdr:row>6</xdr:row>
      <xdr:rowOff>19050</xdr:rowOff>
    </xdr:from>
    <xdr:to>
      <xdr:col>10</xdr:col>
      <xdr:colOff>0</xdr:colOff>
      <xdr:row>21</xdr:row>
      <xdr:rowOff>9525</xdr:rowOff>
    </xdr:to>
    <xdr:sp>
      <xdr:nvSpPr>
        <xdr:cNvPr id="20" name="Line 20"/>
        <xdr:cNvSpPr>
          <a:spLocks/>
        </xdr:cNvSpPr>
      </xdr:nvSpPr>
      <xdr:spPr>
        <a:xfrm flipV="1">
          <a:off x="4162425" y="1362075"/>
          <a:ext cx="0" cy="259080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133350</xdr:colOff>
      <xdr:row>7</xdr:row>
      <xdr:rowOff>9525</xdr:rowOff>
    </xdr:from>
    <xdr:to>
      <xdr:col>8</xdr:col>
      <xdr:colOff>523875</xdr:colOff>
      <xdr:row>8</xdr:row>
      <xdr:rowOff>28575</xdr:rowOff>
    </xdr:to>
    <xdr:sp>
      <xdr:nvSpPr>
        <xdr:cNvPr id="21" name="Text Box 21"/>
        <xdr:cNvSpPr txBox="1">
          <a:spLocks noChangeArrowheads="1"/>
        </xdr:cNvSpPr>
      </xdr:nvSpPr>
      <xdr:spPr>
        <a:xfrm>
          <a:off x="2524125" y="1524000"/>
          <a:ext cx="895350" cy="2190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Helvetica"/>
              <a:ea typeface="Helvetica"/>
              <a:cs typeface="Helvetica"/>
            </a:rPr>
            <a:t>C1</a:t>
          </a:r>
          <a:r>
            <a:rPr lang="en-US" cap="none" sz="1000" b="0" i="0" u="none" baseline="0">
              <a:solidFill>
                <a:srgbClr val="000000"/>
              </a:solidFill>
              <a:latin typeface="Helvetica"/>
              <a:ea typeface="Helvetica"/>
              <a:cs typeface="Helvetica"/>
            </a:rPr>
            <a:t> (Leerraum)</a:t>
          </a:r>
        </a:p>
      </xdr:txBody>
    </xdr:sp>
    <xdr:clientData/>
  </xdr:twoCellAnchor>
  <xdr:twoCellAnchor>
    <xdr:from>
      <xdr:col>7</xdr:col>
      <xdr:colOff>133350</xdr:colOff>
      <xdr:row>18</xdr:row>
      <xdr:rowOff>114300</xdr:rowOff>
    </xdr:from>
    <xdr:to>
      <xdr:col>8</xdr:col>
      <xdr:colOff>523875</xdr:colOff>
      <xdr:row>20</xdr:row>
      <xdr:rowOff>9525</xdr:rowOff>
    </xdr:to>
    <xdr:sp>
      <xdr:nvSpPr>
        <xdr:cNvPr id="22" name="Text Box 22"/>
        <xdr:cNvSpPr txBox="1">
          <a:spLocks noChangeArrowheads="1"/>
        </xdr:cNvSpPr>
      </xdr:nvSpPr>
      <xdr:spPr>
        <a:xfrm>
          <a:off x="2524125" y="3562350"/>
          <a:ext cx="895350" cy="2190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A1</a:t>
          </a:r>
          <a:r>
            <a:rPr lang="en-US" cap="none" sz="1000" b="0" i="0" u="none" baseline="0">
              <a:solidFill>
                <a:srgbClr val="000000"/>
              </a:solidFill>
              <a:latin typeface="Arial"/>
              <a:ea typeface="Arial"/>
              <a:cs typeface="Arial"/>
            </a:rPr>
            <a:t> (Leerraum)</a:t>
          </a:r>
        </a:p>
      </xdr:txBody>
    </xdr:sp>
    <xdr:clientData/>
  </xdr:twoCellAnchor>
  <xdr:twoCellAnchor>
    <xdr:from>
      <xdr:col>11</xdr:col>
      <xdr:colOff>28575</xdr:colOff>
      <xdr:row>11</xdr:row>
      <xdr:rowOff>104775</xdr:rowOff>
    </xdr:from>
    <xdr:to>
      <xdr:col>12</xdr:col>
      <xdr:colOff>38100</xdr:colOff>
      <xdr:row>12</xdr:row>
      <xdr:rowOff>104775</xdr:rowOff>
    </xdr:to>
    <xdr:sp>
      <xdr:nvSpPr>
        <xdr:cNvPr id="23" name="Text Box 23"/>
        <xdr:cNvSpPr txBox="1">
          <a:spLocks noChangeArrowheads="1"/>
        </xdr:cNvSpPr>
      </xdr:nvSpPr>
      <xdr:spPr>
        <a:xfrm>
          <a:off x="4695825" y="2314575"/>
          <a:ext cx="819150" cy="20002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Helvetica"/>
              <a:ea typeface="Helvetica"/>
              <a:cs typeface="Helvetica"/>
            </a:rPr>
            <a:t>B2</a:t>
          </a:r>
          <a:r>
            <a:rPr lang="en-US" cap="none" sz="1000" b="0" i="0" u="none" baseline="0">
              <a:solidFill>
                <a:srgbClr val="000000"/>
              </a:solidFill>
              <a:latin typeface="Helvetica"/>
              <a:ea typeface="Helvetica"/>
              <a:cs typeface="Helvetica"/>
            </a:rPr>
            <a:t> (Pellets)</a:t>
          </a:r>
        </a:p>
      </xdr:txBody>
    </xdr:sp>
    <xdr:clientData/>
  </xdr:twoCellAnchor>
  <xdr:twoCellAnchor>
    <xdr:from>
      <xdr:col>11</xdr:col>
      <xdr:colOff>257175</xdr:colOff>
      <xdr:row>7</xdr:row>
      <xdr:rowOff>9525</xdr:rowOff>
    </xdr:from>
    <xdr:to>
      <xdr:col>12</xdr:col>
      <xdr:colOff>381000</xdr:colOff>
      <xdr:row>8</xdr:row>
      <xdr:rowOff>28575</xdr:rowOff>
    </xdr:to>
    <xdr:sp>
      <xdr:nvSpPr>
        <xdr:cNvPr id="24" name="Text Box 24"/>
        <xdr:cNvSpPr txBox="1">
          <a:spLocks noChangeArrowheads="1"/>
        </xdr:cNvSpPr>
      </xdr:nvSpPr>
      <xdr:spPr>
        <a:xfrm>
          <a:off x="4924425" y="1524000"/>
          <a:ext cx="933450" cy="2190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Helvetica"/>
              <a:ea typeface="Helvetica"/>
              <a:cs typeface="Helvetica"/>
            </a:rPr>
            <a:t>C2</a:t>
          </a:r>
          <a:r>
            <a:rPr lang="en-US" cap="none" sz="1000" b="0" i="0" u="none" baseline="0">
              <a:solidFill>
                <a:srgbClr val="000000"/>
              </a:solidFill>
              <a:latin typeface="Helvetica"/>
              <a:ea typeface="Helvetica"/>
              <a:cs typeface="Helvetica"/>
            </a:rPr>
            <a:t> (Leerraum)</a:t>
          </a:r>
        </a:p>
      </xdr:txBody>
    </xdr:sp>
    <xdr:clientData/>
  </xdr:twoCellAnchor>
  <xdr:twoCellAnchor>
    <xdr:from>
      <xdr:col>11</xdr:col>
      <xdr:colOff>257175</xdr:colOff>
      <xdr:row>18</xdr:row>
      <xdr:rowOff>114300</xdr:rowOff>
    </xdr:from>
    <xdr:to>
      <xdr:col>12</xdr:col>
      <xdr:colOff>381000</xdr:colOff>
      <xdr:row>20</xdr:row>
      <xdr:rowOff>9525</xdr:rowOff>
    </xdr:to>
    <xdr:sp>
      <xdr:nvSpPr>
        <xdr:cNvPr id="25" name="Text Box 25"/>
        <xdr:cNvSpPr txBox="1">
          <a:spLocks noChangeArrowheads="1"/>
        </xdr:cNvSpPr>
      </xdr:nvSpPr>
      <xdr:spPr>
        <a:xfrm>
          <a:off x="4924425" y="3562350"/>
          <a:ext cx="933450" cy="2190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Helvetica"/>
              <a:ea typeface="Helvetica"/>
              <a:cs typeface="Helvetica"/>
            </a:rPr>
            <a:t>A2</a:t>
          </a:r>
          <a:r>
            <a:rPr lang="en-US" cap="none" sz="1000" b="0" i="0" u="none" baseline="0">
              <a:solidFill>
                <a:srgbClr val="000000"/>
              </a:solidFill>
              <a:latin typeface="Helvetica"/>
              <a:ea typeface="Helvetica"/>
              <a:cs typeface="Helvetica"/>
            </a:rPr>
            <a:t> (Leerraum)</a:t>
          </a:r>
        </a:p>
      </xdr:txBody>
    </xdr:sp>
    <xdr:clientData/>
  </xdr:twoCellAnchor>
  <xdr:twoCellAnchor>
    <xdr:from>
      <xdr:col>6</xdr:col>
      <xdr:colOff>0</xdr:colOff>
      <xdr:row>5</xdr:row>
      <xdr:rowOff>0</xdr:rowOff>
    </xdr:from>
    <xdr:to>
      <xdr:col>14</xdr:col>
      <xdr:colOff>0</xdr:colOff>
      <xdr:row>22</xdr:row>
      <xdr:rowOff>0</xdr:rowOff>
    </xdr:to>
    <xdr:sp>
      <xdr:nvSpPr>
        <xdr:cNvPr id="26" name="Rectangle 26"/>
        <xdr:cNvSpPr>
          <a:spLocks/>
        </xdr:cNvSpPr>
      </xdr:nvSpPr>
      <xdr:spPr>
        <a:xfrm>
          <a:off x="2152650" y="1104900"/>
          <a:ext cx="4067175" cy="30670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438150</xdr:colOff>
      <xdr:row>20</xdr:row>
      <xdr:rowOff>66675</xdr:rowOff>
    </xdr:from>
    <xdr:to>
      <xdr:col>10</xdr:col>
      <xdr:colOff>76200</xdr:colOff>
      <xdr:row>20</xdr:row>
      <xdr:rowOff>171450</xdr:rowOff>
    </xdr:to>
    <xdr:sp>
      <xdr:nvSpPr>
        <xdr:cNvPr id="27" name="Oval 45"/>
        <xdr:cNvSpPr>
          <a:spLocks noChangeAspect="1"/>
        </xdr:cNvSpPr>
      </xdr:nvSpPr>
      <xdr:spPr>
        <a:xfrm>
          <a:off x="4095750" y="3838575"/>
          <a:ext cx="142875" cy="104775"/>
        </a:xfrm>
        <a:prstGeom prst="ellipse">
          <a:avLst/>
        </a:prstGeom>
        <a:solidFill>
          <a:srgbClr val="008000"/>
        </a:solidFill>
        <a:ln w="19050"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428625</xdr:colOff>
      <xdr:row>20</xdr:row>
      <xdr:rowOff>9525</xdr:rowOff>
    </xdr:from>
    <xdr:to>
      <xdr:col>10</xdr:col>
      <xdr:colOff>0</xdr:colOff>
      <xdr:row>20</xdr:row>
      <xdr:rowOff>47625</xdr:rowOff>
    </xdr:to>
    <xdr:sp>
      <xdr:nvSpPr>
        <xdr:cNvPr id="28" name="Line 46"/>
        <xdr:cNvSpPr>
          <a:spLocks/>
        </xdr:cNvSpPr>
      </xdr:nvSpPr>
      <xdr:spPr>
        <a:xfrm flipH="1">
          <a:off x="4086225" y="3781425"/>
          <a:ext cx="76200" cy="381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20</xdr:row>
      <xdr:rowOff>9525</xdr:rowOff>
    </xdr:from>
    <xdr:to>
      <xdr:col>10</xdr:col>
      <xdr:colOff>85725</xdr:colOff>
      <xdr:row>20</xdr:row>
      <xdr:rowOff>47625</xdr:rowOff>
    </xdr:to>
    <xdr:sp>
      <xdr:nvSpPr>
        <xdr:cNvPr id="29" name="Line 47"/>
        <xdr:cNvSpPr>
          <a:spLocks/>
        </xdr:cNvSpPr>
      </xdr:nvSpPr>
      <xdr:spPr>
        <a:xfrm>
          <a:off x="4162425" y="3781425"/>
          <a:ext cx="85725" cy="381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400050</xdr:colOff>
      <xdr:row>5</xdr:row>
      <xdr:rowOff>0</xdr:rowOff>
    </xdr:from>
    <xdr:to>
      <xdr:col>22</xdr:col>
      <xdr:colOff>104775</xdr:colOff>
      <xdr:row>5</xdr:row>
      <xdr:rowOff>219075</xdr:rowOff>
    </xdr:to>
    <xdr:grpSp>
      <xdr:nvGrpSpPr>
        <xdr:cNvPr id="30" name="Group 77"/>
        <xdr:cNvGrpSpPr>
          <a:grpSpLocks/>
        </xdr:cNvGrpSpPr>
      </xdr:nvGrpSpPr>
      <xdr:grpSpPr>
        <a:xfrm>
          <a:off x="7629525" y="1104900"/>
          <a:ext cx="1657350" cy="219075"/>
          <a:chOff x="791" y="99"/>
          <a:chExt cx="177" cy="23"/>
        </a:xfrm>
        <a:solidFill>
          <a:srgbClr val="FFFFFF"/>
        </a:solidFill>
      </xdr:grpSpPr>
      <xdr:sp>
        <xdr:nvSpPr>
          <xdr:cNvPr id="31" name="Line 78"/>
          <xdr:cNvSpPr>
            <a:spLocks/>
          </xdr:cNvSpPr>
        </xdr:nvSpPr>
        <xdr:spPr>
          <a:xfrm>
            <a:off x="791" y="109"/>
            <a:ext cx="17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2" name="Line 79"/>
          <xdr:cNvSpPr>
            <a:spLocks/>
          </xdr:cNvSpPr>
        </xdr:nvSpPr>
        <xdr:spPr>
          <a:xfrm flipH="1" flipV="1">
            <a:off x="801" y="99"/>
            <a:ext cx="0" cy="23"/>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3" name="Line 80"/>
          <xdr:cNvSpPr>
            <a:spLocks/>
          </xdr:cNvSpPr>
        </xdr:nvSpPr>
        <xdr:spPr>
          <a:xfrm flipH="1" flipV="1">
            <a:off x="957" y="99"/>
            <a:ext cx="0" cy="23"/>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18</xdr:col>
      <xdr:colOff>47625</xdr:colOff>
      <xdr:row>5</xdr:row>
      <xdr:rowOff>200025</xdr:rowOff>
    </xdr:from>
    <xdr:to>
      <xdr:col>18</xdr:col>
      <xdr:colOff>47625</xdr:colOff>
      <xdr:row>7</xdr:row>
      <xdr:rowOff>9525</xdr:rowOff>
    </xdr:to>
    <xdr:sp>
      <xdr:nvSpPr>
        <xdr:cNvPr id="34" name="Line 81"/>
        <xdr:cNvSpPr>
          <a:spLocks/>
        </xdr:cNvSpPr>
      </xdr:nvSpPr>
      <xdr:spPr>
        <a:xfrm flipH="1" flipV="1">
          <a:off x="7715250" y="1304925"/>
          <a:ext cx="0" cy="219075"/>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285750</xdr:colOff>
      <xdr:row>5</xdr:row>
      <xdr:rowOff>200025</xdr:rowOff>
    </xdr:from>
    <xdr:to>
      <xdr:col>21</xdr:col>
      <xdr:colOff>285750</xdr:colOff>
      <xdr:row>7</xdr:row>
      <xdr:rowOff>9525</xdr:rowOff>
    </xdr:to>
    <xdr:sp>
      <xdr:nvSpPr>
        <xdr:cNvPr id="35" name="Line 87"/>
        <xdr:cNvSpPr>
          <a:spLocks/>
        </xdr:cNvSpPr>
      </xdr:nvSpPr>
      <xdr:spPr>
        <a:xfrm flipH="1" flipV="1">
          <a:off x="9172575" y="1304925"/>
          <a:ext cx="0" cy="219075"/>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238125</xdr:colOff>
      <xdr:row>27</xdr:row>
      <xdr:rowOff>19050</xdr:rowOff>
    </xdr:from>
    <xdr:to>
      <xdr:col>21</xdr:col>
      <xdr:colOff>295275</xdr:colOff>
      <xdr:row>34</xdr:row>
      <xdr:rowOff>9525</xdr:rowOff>
    </xdr:to>
    <xdr:sp>
      <xdr:nvSpPr>
        <xdr:cNvPr id="36" name="Text Box 97"/>
        <xdr:cNvSpPr txBox="1">
          <a:spLocks noChangeArrowheads="1"/>
        </xdr:cNvSpPr>
      </xdr:nvSpPr>
      <xdr:spPr>
        <a:xfrm>
          <a:off x="6991350" y="5038725"/>
          <a:ext cx="2190750" cy="1333500"/>
        </a:xfrm>
        <a:prstGeom prst="rect">
          <a:avLst/>
        </a:prstGeom>
        <a:solidFill>
          <a:srgbClr val="FFFFCC"/>
        </a:solidFill>
        <a:ln w="9525" cmpd="sng">
          <a:noFill/>
        </a:ln>
      </xdr:spPr>
      <xdr:txBody>
        <a:bodyPr vertOverflow="clip" wrap="square" lIns="27432" tIns="22860" rIns="0" bIns="0"/>
        <a:p>
          <a:pPr algn="l">
            <a:defRPr/>
          </a:pPr>
          <a:r>
            <a:rPr lang="en-US" cap="none" sz="1200" b="1" i="0" u="none" baseline="0">
              <a:solidFill>
                <a:srgbClr val="000000"/>
              </a:solidFill>
            </a:rPr>
            <a:t>Bauvorhaben:</a:t>
          </a:r>
        </a:p>
      </xdr:txBody>
    </xdr:sp>
    <xdr:clientData/>
  </xdr:twoCellAnchor>
  <xdr:twoCellAnchor>
    <xdr:from>
      <xdr:col>16</xdr:col>
      <xdr:colOff>476250</xdr:colOff>
      <xdr:row>6</xdr:row>
      <xdr:rowOff>161925</xdr:rowOff>
    </xdr:from>
    <xdr:to>
      <xdr:col>22</xdr:col>
      <xdr:colOff>209550</xdr:colOff>
      <xdr:row>17</xdr:row>
      <xdr:rowOff>38100</xdr:rowOff>
    </xdr:to>
    <xdr:grpSp>
      <xdr:nvGrpSpPr>
        <xdr:cNvPr id="37" name="Group 106">
          <a:hlinkClick r:id="rId1"/>
        </xdr:cNvPr>
        <xdr:cNvGrpSpPr>
          <a:grpSpLocks/>
        </xdr:cNvGrpSpPr>
      </xdr:nvGrpSpPr>
      <xdr:grpSpPr>
        <a:xfrm>
          <a:off x="7229475" y="1504950"/>
          <a:ext cx="2162175" cy="1800225"/>
          <a:chOff x="742" y="141"/>
          <a:chExt cx="223" cy="190"/>
        </a:xfrm>
        <a:solidFill>
          <a:srgbClr val="FFFFFF"/>
        </a:solidFill>
      </xdr:grpSpPr>
      <xdr:pic>
        <xdr:nvPicPr>
          <xdr:cNvPr id="38" name="Picture 84"/>
          <xdr:cNvPicPr preferRelativeResize="1">
            <a:picLocks noChangeAspect="1"/>
          </xdr:cNvPicPr>
        </xdr:nvPicPr>
        <xdr:blipFill>
          <a:blip r:embed="rId2"/>
          <a:stretch>
            <a:fillRect/>
          </a:stretch>
        </xdr:blipFill>
        <xdr:spPr>
          <a:xfrm>
            <a:off x="742" y="141"/>
            <a:ext cx="223" cy="190"/>
          </a:xfrm>
          <a:prstGeom prst="rect">
            <a:avLst/>
          </a:prstGeom>
          <a:noFill/>
          <a:ln w="1" cmpd="sng">
            <a:noFill/>
          </a:ln>
        </xdr:spPr>
      </xdr:pic>
      <xdr:pic>
        <xdr:nvPicPr>
          <xdr:cNvPr id="39" name="Picture 103" descr="LOGO NEU1"/>
          <xdr:cNvPicPr preferRelativeResize="1">
            <a:picLocks noChangeAspect="1"/>
          </xdr:cNvPicPr>
        </xdr:nvPicPr>
        <xdr:blipFill>
          <a:blip r:embed="rId3"/>
          <a:stretch>
            <a:fillRect/>
          </a:stretch>
        </xdr:blipFill>
        <xdr:spPr>
          <a:xfrm>
            <a:off x="846" y="202"/>
            <a:ext cx="38" cy="38"/>
          </a:xfrm>
          <a:prstGeom prst="rect">
            <a:avLst/>
          </a:prstGeom>
          <a:noFill/>
          <a:ln w="9525" cmpd="sng">
            <a:noFill/>
          </a:ln>
        </xdr:spPr>
      </xdr:pic>
      <xdr:sp>
        <xdr:nvSpPr>
          <xdr:cNvPr id="40" name="Text Box 105"/>
          <xdr:cNvSpPr txBox="1">
            <a:spLocks noChangeArrowheads="1"/>
          </xdr:cNvSpPr>
        </xdr:nvSpPr>
        <xdr:spPr>
          <a:xfrm>
            <a:off x="785" y="210"/>
            <a:ext cx="49" cy="22"/>
          </a:xfrm>
          <a:prstGeom prst="rect">
            <a:avLst/>
          </a:prstGeom>
          <a:solidFill>
            <a:srgbClr val="FFFFFF"/>
          </a:solidFill>
          <a:ln w="9525" cmpd="sng">
            <a:noFill/>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Typ 1</a:t>
            </a:r>
          </a:p>
        </xdr:txBody>
      </xdr:sp>
    </xdr:grpSp>
    <xdr:clientData/>
  </xdr:twoCellAnchor>
  <xdr:oneCellAnchor>
    <xdr:from>
      <xdr:col>8</xdr:col>
      <xdr:colOff>295275</xdr:colOff>
      <xdr:row>13</xdr:row>
      <xdr:rowOff>142875</xdr:rowOff>
    </xdr:from>
    <xdr:ext cx="609600" cy="342900"/>
    <xdr:sp>
      <xdr:nvSpPr>
        <xdr:cNvPr id="41" name="Text Box 118"/>
        <xdr:cNvSpPr txBox="1">
          <a:spLocks noChangeArrowheads="1"/>
        </xdr:cNvSpPr>
      </xdr:nvSpPr>
      <xdr:spPr>
        <a:xfrm>
          <a:off x="3190875" y="2714625"/>
          <a:ext cx="609600" cy="342900"/>
        </a:xfrm>
        <a:prstGeom prst="rect">
          <a:avLst/>
        </a:prstGeom>
        <a:noFill/>
        <a:ln w="9525" cmpd="sng">
          <a:noFill/>
        </a:ln>
      </xdr:spPr>
      <xdr:txBody>
        <a:bodyPr vertOverflow="clip" wrap="square" lIns="18288" tIns="22860" rIns="18288" bIns="0">
          <a:spAutoFit/>
        </a:bodyPr>
        <a:p>
          <a:pPr algn="ctr">
            <a:defRPr/>
          </a:pPr>
          <a:r>
            <a:rPr lang="en-US" cap="none" sz="1000" b="0" i="0" u="none" baseline="0">
              <a:solidFill>
                <a:srgbClr val="000000"/>
              </a:solidFill>
              <a:latin typeface="Arial"/>
              <a:ea typeface="Arial"/>
              <a:cs typeface="Arial"/>
            </a:rPr>
            <a:t>Linke
</a:t>
          </a:r>
          <a:r>
            <a:rPr lang="en-US" cap="none" sz="1000" b="0" i="0" u="none" baseline="0">
              <a:solidFill>
                <a:srgbClr val="000000"/>
              </a:solidFill>
              <a:latin typeface="Arial"/>
              <a:ea typeface="Arial"/>
              <a:cs typeface="Arial"/>
            </a:rPr>
            <a:t>Raumhälfte</a:t>
          </a:r>
        </a:p>
      </xdr:txBody>
    </xdr:sp>
    <xdr:clientData/>
  </xdr:oneCellAnchor>
  <xdr:oneCellAnchor>
    <xdr:from>
      <xdr:col>10</xdr:col>
      <xdr:colOff>200025</xdr:colOff>
      <xdr:row>13</xdr:row>
      <xdr:rowOff>152400</xdr:rowOff>
    </xdr:from>
    <xdr:ext cx="619125" cy="342900"/>
    <xdr:sp>
      <xdr:nvSpPr>
        <xdr:cNvPr id="42" name="Text Box 119"/>
        <xdr:cNvSpPr txBox="1">
          <a:spLocks noChangeArrowheads="1"/>
        </xdr:cNvSpPr>
      </xdr:nvSpPr>
      <xdr:spPr>
        <a:xfrm>
          <a:off x="4362450" y="2724150"/>
          <a:ext cx="619125" cy="342900"/>
        </a:xfrm>
        <a:prstGeom prst="rect">
          <a:avLst/>
        </a:prstGeom>
        <a:noFill/>
        <a:ln w="9525" cmpd="sng">
          <a:noFill/>
        </a:ln>
      </xdr:spPr>
      <xdr:txBody>
        <a:bodyPr vertOverflow="clip" wrap="square" lIns="18288" tIns="22860" rIns="18288" bIns="0">
          <a:spAutoFit/>
        </a:bodyPr>
        <a:p>
          <a:pPr algn="ctr">
            <a:defRPr/>
          </a:pPr>
          <a:r>
            <a:rPr lang="en-US" cap="none" sz="1000" b="0" i="0" u="none" baseline="0">
              <a:solidFill>
                <a:srgbClr val="000000"/>
              </a:solidFill>
              <a:latin typeface="Arial"/>
              <a:ea typeface="Arial"/>
              <a:cs typeface="Arial"/>
            </a:rPr>
            <a:t>Rechte
</a:t>
          </a:r>
          <a:r>
            <a:rPr lang="en-US" cap="none" sz="1000" b="0" i="0" u="none" baseline="0">
              <a:solidFill>
                <a:srgbClr val="000000"/>
              </a:solidFill>
              <a:latin typeface="Arial"/>
              <a:ea typeface="Arial"/>
              <a:cs typeface="Arial"/>
            </a:rPr>
            <a:t>Raumhälfte</a:t>
          </a:r>
        </a:p>
      </xdr:txBody>
    </xdr:sp>
    <xdr:clientData/>
  </xdr:oneCellAnchor>
  <xdr:twoCellAnchor editAs="oneCell">
    <xdr:from>
      <xdr:col>16</xdr:col>
      <xdr:colOff>342900</xdr:colOff>
      <xdr:row>0</xdr:row>
      <xdr:rowOff>28575</xdr:rowOff>
    </xdr:from>
    <xdr:to>
      <xdr:col>23</xdr:col>
      <xdr:colOff>0</xdr:colOff>
      <xdr:row>1</xdr:row>
      <xdr:rowOff>47625</xdr:rowOff>
    </xdr:to>
    <xdr:pic>
      <xdr:nvPicPr>
        <xdr:cNvPr id="43" name="Grafik 2"/>
        <xdr:cNvPicPr preferRelativeResize="1">
          <a:picLocks noChangeAspect="1"/>
        </xdr:cNvPicPr>
      </xdr:nvPicPr>
      <xdr:blipFill>
        <a:blip r:embed="rId4"/>
        <a:stretch>
          <a:fillRect/>
        </a:stretch>
      </xdr:blipFill>
      <xdr:spPr>
        <a:xfrm>
          <a:off x="7096125" y="28575"/>
          <a:ext cx="2371725" cy="438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9</xdr:row>
      <xdr:rowOff>9525</xdr:rowOff>
    </xdr:from>
    <xdr:to>
      <xdr:col>13</xdr:col>
      <xdr:colOff>0</xdr:colOff>
      <xdr:row>20</xdr:row>
      <xdr:rowOff>190500</xdr:rowOff>
    </xdr:to>
    <xdr:sp>
      <xdr:nvSpPr>
        <xdr:cNvPr id="1" name="Freeform 2"/>
        <xdr:cNvSpPr>
          <a:spLocks/>
        </xdr:cNvSpPr>
      </xdr:nvSpPr>
      <xdr:spPr>
        <a:xfrm>
          <a:off x="2333625" y="1885950"/>
          <a:ext cx="3581400" cy="2085975"/>
        </a:xfrm>
        <a:custGeom>
          <a:pathLst>
            <a:path h="217" w="376">
              <a:moveTo>
                <a:pt x="0" y="0"/>
              </a:moveTo>
              <a:lnTo>
                <a:pt x="376" y="0"/>
              </a:lnTo>
              <a:lnTo>
                <a:pt x="376" y="93"/>
              </a:lnTo>
              <a:lnTo>
                <a:pt x="186" y="217"/>
              </a:lnTo>
              <a:lnTo>
                <a:pt x="0" y="93"/>
              </a:lnTo>
              <a:lnTo>
                <a:pt x="0" y="0"/>
              </a:lnTo>
              <a:close/>
            </a:path>
          </a:pathLst>
        </a:cu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14</xdr:row>
      <xdr:rowOff>0</xdr:rowOff>
    </xdr:from>
    <xdr:to>
      <xdr:col>13</xdr:col>
      <xdr:colOff>0</xdr:colOff>
      <xdr:row>21</xdr:row>
      <xdr:rowOff>0</xdr:rowOff>
    </xdr:to>
    <xdr:sp>
      <xdr:nvSpPr>
        <xdr:cNvPr id="2" name="Line 3"/>
        <xdr:cNvSpPr>
          <a:spLocks/>
        </xdr:cNvSpPr>
      </xdr:nvSpPr>
      <xdr:spPr>
        <a:xfrm flipV="1">
          <a:off x="4095750" y="2771775"/>
          <a:ext cx="1819275" cy="1219200"/>
        </a:xfrm>
        <a:prstGeom prst="line">
          <a:avLst/>
        </a:prstGeom>
        <a:noFill/>
        <a:ln w="25400"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676275</xdr:colOff>
      <xdr:row>7</xdr:row>
      <xdr:rowOff>0</xdr:rowOff>
    </xdr:from>
    <xdr:to>
      <xdr:col>9</xdr:col>
      <xdr:colOff>76200</xdr:colOff>
      <xdr:row>7</xdr:row>
      <xdr:rowOff>142875</xdr:rowOff>
    </xdr:to>
    <xdr:sp>
      <xdr:nvSpPr>
        <xdr:cNvPr id="3" name="Oval 4"/>
        <xdr:cNvSpPr>
          <a:spLocks/>
        </xdr:cNvSpPr>
      </xdr:nvSpPr>
      <xdr:spPr>
        <a:xfrm>
          <a:off x="3505200" y="1504950"/>
          <a:ext cx="161925" cy="142875"/>
        </a:xfrm>
        <a:prstGeom prst="ellipse">
          <a:avLst/>
        </a:prstGeom>
        <a:solidFill>
          <a:srgbClr val="C0C0C0"/>
        </a:solid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428625</xdr:colOff>
      <xdr:row>7</xdr:row>
      <xdr:rowOff>0</xdr:rowOff>
    </xdr:from>
    <xdr:to>
      <xdr:col>11</xdr:col>
      <xdr:colOff>85725</xdr:colOff>
      <xdr:row>7</xdr:row>
      <xdr:rowOff>142875</xdr:rowOff>
    </xdr:to>
    <xdr:sp>
      <xdr:nvSpPr>
        <xdr:cNvPr id="4" name="Oval 5"/>
        <xdr:cNvSpPr>
          <a:spLocks/>
        </xdr:cNvSpPr>
      </xdr:nvSpPr>
      <xdr:spPr>
        <a:xfrm>
          <a:off x="4524375" y="1504950"/>
          <a:ext cx="161925" cy="142875"/>
        </a:xfrm>
        <a:prstGeom prst="ellipse">
          <a:avLst/>
        </a:prstGeom>
        <a:solidFill>
          <a:srgbClr val="C0C0C0"/>
        </a:solid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21</xdr:row>
      <xdr:rowOff>19050</xdr:rowOff>
    </xdr:from>
    <xdr:to>
      <xdr:col>10</xdr:col>
      <xdr:colOff>0</xdr:colOff>
      <xdr:row>21</xdr:row>
      <xdr:rowOff>19050</xdr:rowOff>
    </xdr:to>
    <xdr:sp>
      <xdr:nvSpPr>
        <xdr:cNvPr id="5" name="AutoShape 6"/>
        <xdr:cNvSpPr>
          <a:spLocks/>
        </xdr:cNvSpPr>
      </xdr:nvSpPr>
      <xdr:spPr>
        <a:xfrm>
          <a:off x="4095750" y="4010025"/>
          <a:ext cx="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0</xdr:colOff>
      <xdr:row>13</xdr:row>
      <xdr:rowOff>200025</xdr:rowOff>
    </xdr:from>
    <xdr:to>
      <xdr:col>10</xdr:col>
      <xdr:colOff>9525</xdr:colOff>
      <xdr:row>21</xdr:row>
      <xdr:rowOff>0</xdr:rowOff>
    </xdr:to>
    <xdr:sp>
      <xdr:nvSpPr>
        <xdr:cNvPr id="6" name="Freeform 7"/>
        <xdr:cNvSpPr>
          <a:spLocks/>
        </xdr:cNvSpPr>
      </xdr:nvSpPr>
      <xdr:spPr>
        <a:xfrm>
          <a:off x="2324100" y="2762250"/>
          <a:ext cx="1781175" cy="1228725"/>
        </a:xfrm>
        <a:custGeom>
          <a:pathLst>
            <a:path h="125" w="187">
              <a:moveTo>
                <a:pt x="187" y="125"/>
              </a:moveTo>
              <a:lnTo>
                <a:pt x="0" y="0"/>
              </a:lnTo>
            </a:path>
          </a:pathLst>
        </a:custGeom>
        <a:noFill/>
        <a:ln w="25400"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152400</xdr:colOff>
      <xdr:row>18</xdr:row>
      <xdr:rowOff>66675</xdr:rowOff>
    </xdr:from>
    <xdr:to>
      <xdr:col>3</xdr:col>
      <xdr:colOff>152400</xdr:colOff>
      <xdr:row>21</xdr:row>
      <xdr:rowOff>114300</xdr:rowOff>
    </xdr:to>
    <xdr:sp>
      <xdr:nvSpPr>
        <xdr:cNvPr id="7" name="Line 8"/>
        <xdr:cNvSpPr>
          <a:spLocks/>
        </xdr:cNvSpPr>
      </xdr:nvSpPr>
      <xdr:spPr>
        <a:xfrm>
          <a:off x="1133475" y="3524250"/>
          <a:ext cx="0" cy="581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25</xdr:row>
      <xdr:rowOff>85725</xdr:rowOff>
    </xdr:from>
    <xdr:to>
      <xdr:col>13</xdr:col>
      <xdr:colOff>123825</xdr:colOff>
      <xdr:row>25</xdr:row>
      <xdr:rowOff>85725</xdr:rowOff>
    </xdr:to>
    <xdr:sp>
      <xdr:nvSpPr>
        <xdr:cNvPr id="8" name="Line 9"/>
        <xdr:cNvSpPr>
          <a:spLocks/>
        </xdr:cNvSpPr>
      </xdr:nvSpPr>
      <xdr:spPr>
        <a:xfrm>
          <a:off x="2219325" y="4829175"/>
          <a:ext cx="381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152400</xdr:colOff>
      <xdr:row>5</xdr:row>
      <xdr:rowOff>38100</xdr:rowOff>
    </xdr:from>
    <xdr:to>
      <xdr:col>2</xdr:col>
      <xdr:colOff>152400</xdr:colOff>
      <xdr:row>21</xdr:row>
      <xdr:rowOff>114300</xdr:rowOff>
    </xdr:to>
    <xdr:sp>
      <xdr:nvSpPr>
        <xdr:cNvPr id="9" name="Line 10"/>
        <xdr:cNvSpPr>
          <a:spLocks/>
        </xdr:cNvSpPr>
      </xdr:nvSpPr>
      <xdr:spPr>
        <a:xfrm>
          <a:off x="838200" y="1133475"/>
          <a:ext cx="0" cy="2971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3</xdr:row>
      <xdr:rowOff>85725</xdr:rowOff>
    </xdr:from>
    <xdr:to>
      <xdr:col>9</xdr:col>
      <xdr:colOff>161925</xdr:colOff>
      <xdr:row>3</xdr:row>
      <xdr:rowOff>85725</xdr:rowOff>
    </xdr:to>
    <xdr:sp>
      <xdr:nvSpPr>
        <xdr:cNvPr id="10" name="Line 11"/>
        <xdr:cNvSpPr>
          <a:spLocks/>
        </xdr:cNvSpPr>
      </xdr:nvSpPr>
      <xdr:spPr>
        <a:xfrm>
          <a:off x="2219325" y="819150"/>
          <a:ext cx="1533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381000</xdr:colOff>
      <xdr:row>3</xdr:row>
      <xdr:rowOff>85725</xdr:rowOff>
    </xdr:from>
    <xdr:to>
      <xdr:col>13</xdr:col>
      <xdr:colOff>142875</xdr:colOff>
      <xdr:row>3</xdr:row>
      <xdr:rowOff>85725</xdr:rowOff>
    </xdr:to>
    <xdr:sp>
      <xdr:nvSpPr>
        <xdr:cNvPr id="11" name="Line 12"/>
        <xdr:cNvSpPr>
          <a:spLocks/>
        </xdr:cNvSpPr>
      </xdr:nvSpPr>
      <xdr:spPr>
        <a:xfrm>
          <a:off x="4476750" y="819150"/>
          <a:ext cx="1581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152400</xdr:colOff>
      <xdr:row>12</xdr:row>
      <xdr:rowOff>38100</xdr:rowOff>
    </xdr:from>
    <xdr:to>
      <xdr:col>3</xdr:col>
      <xdr:colOff>152400</xdr:colOff>
      <xdr:row>16</xdr:row>
      <xdr:rowOff>114300</xdr:rowOff>
    </xdr:to>
    <xdr:sp>
      <xdr:nvSpPr>
        <xdr:cNvPr id="12" name="Line 13"/>
        <xdr:cNvSpPr>
          <a:spLocks/>
        </xdr:cNvSpPr>
      </xdr:nvSpPr>
      <xdr:spPr>
        <a:xfrm>
          <a:off x="1133475" y="2438400"/>
          <a:ext cx="0" cy="771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152400</xdr:colOff>
      <xdr:row>8</xdr:row>
      <xdr:rowOff>9525</xdr:rowOff>
    </xdr:from>
    <xdr:to>
      <xdr:col>3</xdr:col>
      <xdr:colOff>152400</xdr:colOff>
      <xdr:row>10</xdr:row>
      <xdr:rowOff>142875</xdr:rowOff>
    </xdr:to>
    <xdr:sp>
      <xdr:nvSpPr>
        <xdr:cNvPr id="13" name="Line 14"/>
        <xdr:cNvSpPr>
          <a:spLocks/>
        </xdr:cNvSpPr>
      </xdr:nvSpPr>
      <xdr:spPr>
        <a:xfrm>
          <a:off x="1133475" y="1714500"/>
          <a:ext cx="0" cy="46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152400</xdr:colOff>
      <xdr:row>5</xdr:row>
      <xdr:rowOff>38100</xdr:rowOff>
    </xdr:from>
    <xdr:to>
      <xdr:col>3</xdr:col>
      <xdr:colOff>152400</xdr:colOff>
      <xdr:row>6</xdr:row>
      <xdr:rowOff>123825</xdr:rowOff>
    </xdr:to>
    <xdr:sp>
      <xdr:nvSpPr>
        <xdr:cNvPr id="14" name="Line 15"/>
        <xdr:cNvSpPr>
          <a:spLocks/>
        </xdr:cNvSpPr>
      </xdr:nvSpPr>
      <xdr:spPr>
        <a:xfrm>
          <a:off x="1133475" y="113347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161925</xdr:colOff>
      <xdr:row>18</xdr:row>
      <xdr:rowOff>66675</xdr:rowOff>
    </xdr:from>
    <xdr:to>
      <xdr:col>15</xdr:col>
      <xdr:colOff>161925</xdr:colOff>
      <xdr:row>21</xdr:row>
      <xdr:rowOff>114300</xdr:rowOff>
    </xdr:to>
    <xdr:sp>
      <xdr:nvSpPr>
        <xdr:cNvPr id="15" name="Line 16"/>
        <xdr:cNvSpPr>
          <a:spLocks/>
        </xdr:cNvSpPr>
      </xdr:nvSpPr>
      <xdr:spPr>
        <a:xfrm>
          <a:off x="6562725" y="3524250"/>
          <a:ext cx="0" cy="581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161925</xdr:colOff>
      <xdr:row>12</xdr:row>
      <xdr:rowOff>38100</xdr:rowOff>
    </xdr:from>
    <xdr:to>
      <xdr:col>15</xdr:col>
      <xdr:colOff>161925</xdr:colOff>
      <xdr:row>16</xdr:row>
      <xdr:rowOff>114300</xdr:rowOff>
    </xdr:to>
    <xdr:sp>
      <xdr:nvSpPr>
        <xdr:cNvPr id="16" name="Line 17"/>
        <xdr:cNvSpPr>
          <a:spLocks/>
        </xdr:cNvSpPr>
      </xdr:nvSpPr>
      <xdr:spPr>
        <a:xfrm>
          <a:off x="6562725" y="2438400"/>
          <a:ext cx="0" cy="771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161925</xdr:colOff>
      <xdr:row>8</xdr:row>
      <xdr:rowOff>9525</xdr:rowOff>
    </xdr:from>
    <xdr:to>
      <xdr:col>15</xdr:col>
      <xdr:colOff>161925</xdr:colOff>
      <xdr:row>10</xdr:row>
      <xdr:rowOff>142875</xdr:rowOff>
    </xdr:to>
    <xdr:sp>
      <xdr:nvSpPr>
        <xdr:cNvPr id="17" name="Line 18"/>
        <xdr:cNvSpPr>
          <a:spLocks/>
        </xdr:cNvSpPr>
      </xdr:nvSpPr>
      <xdr:spPr>
        <a:xfrm>
          <a:off x="6562725" y="1714500"/>
          <a:ext cx="0" cy="46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161925</xdr:colOff>
      <xdr:row>5</xdr:row>
      <xdr:rowOff>38100</xdr:rowOff>
    </xdr:from>
    <xdr:to>
      <xdr:col>15</xdr:col>
      <xdr:colOff>161925</xdr:colOff>
      <xdr:row>6</xdr:row>
      <xdr:rowOff>123825</xdr:rowOff>
    </xdr:to>
    <xdr:sp>
      <xdr:nvSpPr>
        <xdr:cNvPr id="18" name="Line 19"/>
        <xdr:cNvSpPr>
          <a:spLocks/>
        </xdr:cNvSpPr>
      </xdr:nvSpPr>
      <xdr:spPr>
        <a:xfrm>
          <a:off x="6562725" y="113347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409575</xdr:colOff>
      <xdr:row>11</xdr:row>
      <xdr:rowOff>104775</xdr:rowOff>
    </xdr:from>
    <xdr:to>
      <xdr:col>8</xdr:col>
      <xdr:colOff>685800</xdr:colOff>
      <xdr:row>12</xdr:row>
      <xdr:rowOff>104775</xdr:rowOff>
    </xdr:to>
    <xdr:sp>
      <xdr:nvSpPr>
        <xdr:cNvPr id="19" name="Text Box 20"/>
        <xdr:cNvSpPr txBox="1">
          <a:spLocks noChangeArrowheads="1"/>
        </xdr:cNvSpPr>
      </xdr:nvSpPr>
      <xdr:spPr>
        <a:xfrm>
          <a:off x="2733675" y="2305050"/>
          <a:ext cx="781050" cy="20002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P1</a:t>
          </a:r>
          <a:r>
            <a:rPr lang="en-US" cap="none" sz="1000" b="0" i="0" u="none" baseline="0">
              <a:solidFill>
                <a:srgbClr val="000000"/>
              </a:solidFill>
              <a:latin typeface="Arial"/>
              <a:ea typeface="Arial"/>
              <a:cs typeface="Arial"/>
            </a:rPr>
            <a:t> (Pellets)</a:t>
          </a:r>
        </a:p>
      </xdr:txBody>
    </xdr:sp>
    <xdr:clientData/>
  </xdr:twoCellAnchor>
  <xdr:twoCellAnchor>
    <xdr:from>
      <xdr:col>10</xdr:col>
      <xdr:colOff>0</xdr:colOff>
      <xdr:row>6</xdr:row>
      <xdr:rowOff>19050</xdr:rowOff>
    </xdr:from>
    <xdr:to>
      <xdr:col>10</xdr:col>
      <xdr:colOff>0</xdr:colOff>
      <xdr:row>21</xdr:row>
      <xdr:rowOff>9525</xdr:rowOff>
    </xdr:to>
    <xdr:sp>
      <xdr:nvSpPr>
        <xdr:cNvPr id="20" name="Line 21"/>
        <xdr:cNvSpPr>
          <a:spLocks/>
        </xdr:cNvSpPr>
      </xdr:nvSpPr>
      <xdr:spPr>
        <a:xfrm flipV="1">
          <a:off x="4095750" y="1352550"/>
          <a:ext cx="0" cy="264795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180975</xdr:colOff>
      <xdr:row>18</xdr:row>
      <xdr:rowOff>114300</xdr:rowOff>
    </xdr:from>
    <xdr:to>
      <xdr:col>8</xdr:col>
      <xdr:colOff>381000</xdr:colOff>
      <xdr:row>20</xdr:row>
      <xdr:rowOff>9525</xdr:rowOff>
    </xdr:to>
    <xdr:sp>
      <xdr:nvSpPr>
        <xdr:cNvPr id="21" name="Text Box 22"/>
        <xdr:cNvSpPr txBox="1">
          <a:spLocks noChangeArrowheads="1"/>
        </xdr:cNvSpPr>
      </xdr:nvSpPr>
      <xdr:spPr>
        <a:xfrm>
          <a:off x="2505075" y="3571875"/>
          <a:ext cx="704850" cy="2190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(Leerraum)</a:t>
          </a:r>
        </a:p>
      </xdr:txBody>
    </xdr:sp>
    <xdr:clientData/>
  </xdr:twoCellAnchor>
  <xdr:twoCellAnchor>
    <xdr:from>
      <xdr:col>11</xdr:col>
      <xdr:colOff>28575</xdr:colOff>
      <xdr:row>11</xdr:row>
      <xdr:rowOff>104775</xdr:rowOff>
    </xdr:from>
    <xdr:to>
      <xdr:col>12</xdr:col>
      <xdr:colOff>38100</xdr:colOff>
      <xdr:row>12</xdr:row>
      <xdr:rowOff>104775</xdr:rowOff>
    </xdr:to>
    <xdr:sp>
      <xdr:nvSpPr>
        <xdr:cNvPr id="22" name="Text Box 23"/>
        <xdr:cNvSpPr txBox="1">
          <a:spLocks noChangeArrowheads="1"/>
        </xdr:cNvSpPr>
      </xdr:nvSpPr>
      <xdr:spPr>
        <a:xfrm>
          <a:off x="4629150" y="2305050"/>
          <a:ext cx="819150" cy="20002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P2</a:t>
          </a:r>
          <a:r>
            <a:rPr lang="en-US" cap="none" sz="1000" b="0" i="0" u="none" baseline="0">
              <a:solidFill>
                <a:srgbClr val="000000"/>
              </a:solidFill>
              <a:latin typeface="Arial"/>
              <a:ea typeface="Arial"/>
              <a:cs typeface="Arial"/>
            </a:rPr>
            <a:t> (Pellets)</a:t>
          </a:r>
        </a:p>
      </xdr:txBody>
    </xdr:sp>
    <xdr:clientData/>
  </xdr:twoCellAnchor>
  <xdr:twoCellAnchor>
    <xdr:from>
      <xdr:col>6</xdr:col>
      <xdr:colOff>0</xdr:colOff>
      <xdr:row>5</xdr:row>
      <xdr:rowOff>0</xdr:rowOff>
    </xdr:from>
    <xdr:to>
      <xdr:col>14</xdr:col>
      <xdr:colOff>0</xdr:colOff>
      <xdr:row>22</xdr:row>
      <xdr:rowOff>0</xdr:rowOff>
    </xdr:to>
    <xdr:sp>
      <xdr:nvSpPr>
        <xdr:cNvPr id="23" name="Rectangle 24"/>
        <xdr:cNvSpPr>
          <a:spLocks/>
        </xdr:cNvSpPr>
      </xdr:nvSpPr>
      <xdr:spPr>
        <a:xfrm>
          <a:off x="2085975" y="1095375"/>
          <a:ext cx="4067175" cy="31242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438150</xdr:colOff>
      <xdr:row>20</xdr:row>
      <xdr:rowOff>66675</xdr:rowOff>
    </xdr:from>
    <xdr:to>
      <xdr:col>10</xdr:col>
      <xdr:colOff>76200</xdr:colOff>
      <xdr:row>20</xdr:row>
      <xdr:rowOff>200025</xdr:rowOff>
    </xdr:to>
    <xdr:sp>
      <xdr:nvSpPr>
        <xdr:cNvPr id="24" name="Oval 34"/>
        <xdr:cNvSpPr>
          <a:spLocks noChangeAspect="1"/>
        </xdr:cNvSpPr>
      </xdr:nvSpPr>
      <xdr:spPr>
        <a:xfrm>
          <a:off x="4029075" y="3848100"/>
          <a:ext cx="142875" cy="133350"/>
        </a:xfrm>
        <a:prstGeom prst="ellipse">
          <a:avLst/>
        </a:prstGeom>
        <a:solidFill>
          <a:srgbClr val="008000"/>
        </a:solidFill>
        <a:ln w="19050"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428625</xdr:colOff>
      <xdr:row>20</xdr:row>
      <xdr:rowOff>9525</xdr:rowOff>
    </xdr:from>
    <xdr:to>
      <xdr:col>10</xdr:col>
      <xdr:colOff>0</xdr:colOff>
      <xdr:row>20</xdr:row>
      <xdr:rowOff>47625</xdr:rowOff>
    </xdr:to>
    <xdr:sp>
      <xdr:nvSpPr>
        <xdr:cNvPr id="25" name="Line 35"/>
        <xdr:cNvSpPr>
          <a:spLocks/>
        </xdr:cNvSpPr>
      </xdr:nvSpPr>
      <xdr:spPr>
        <a:xfrm flipH="1">
          <a:off x="4019550" y="3790950"/>
          <a:ext cx="76200" cy="381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20</xdr:row>
      <xdr:rowOff>9525</xdr:rowOff>
    </xdr:from>
    <xdr:to>
      <xdr:col>10</xdr:col>
      <xdr:colOff>85725</xdr:colOff>
      <xdr:row>20</xdr:row>
      <xdr:rowOff>47625</xdr:rowOff>
    </xdr:to>
    <xdr:sp>
      <xdr:nvSpPr>
        <xdr:cNvPr id="26" name="Line 36"/>
        <xdr:cNvSpPr>
          <a:spLocks/>
        </xdr:cNvSpPr>
      </xdr:nvSpPr>
      <xdr:spPr>
        <a:xfrm>
          <a:off x="4095750" y="3790950"/>
          <a:ext cx="85725" cy="381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400050</xdr:colOff>
      <xdr:row>5</xdr:row>
      <xdr:rowOff>0</xdr:rowOff>
    </xdr:from>
    <xdr:to>
      <xdr:col>22</xdr:col>
      <xdr:colOff>123825</xdr:colOff>
      <xdr:row>5</xdr:row>
      <xdr:rowOff>219075</xdr:rowOff>
    </xdr:to>
    <xdr:grpSp>
      <xdr:nvGrpSpPr>
        <xdr:cNvPr id="27" name="Group 42"/>
        <xdr:cNvGrpSpPr>
          <a:grpSpLocks/>
        </xdr:cNvGrpSpPr>
      </xdr:nvGrpSpPr>
      <xdr:grpSpPr>
        <a:xfrm>
          <a:off x="7534275" y="1095375"/>
          <a:ext cx="1685925" cy="219075"/>
          <a:chOff x="791" y="99"/>
          <a:chExt cx="177" cy="23"/>
        </a:xfrm>
        <a:solidFill>
          <a:srgbClr val="FFFFFF"/>
        </a:solidFill>
      </xdr:grpSpPr>
      <xdr:sp>
        <xdr:nvSpPr>
          <xdr:cNvPr id="28" name="Line 43"/>
          <xdr:cNvSpPr>
            <a:spLocks/>
          </xdr:cNvSpPr>
        </xdr:nvSpPr>
        <xdr:spPr>
          <a:xfrm>
            <a:off x="791" y="109"/>
            <a:ext cx="17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9" name="Line 44"/>
          <xdr:cNvSpPr>
            <a:spLocks/>
          </xdr:cNvSpPr>
        </xdr:nvSpPr>
        <xdr:spPr>
          <a:xfrm flipH="1" flipV="1">
            <a:off x="801" y="99"/>
            <a:ext cx="0" cy="23"/>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0" name="Line 45"/>
          <xdr:cNvSpPr>
            <a:spLocks/>
          </xdr:cNvSpPr>
        </xdr:nvSpPr>
        <xdr:spPr>
          <a:xfrm flipH="1" flipV="1">
            <a:off x="957" y="99"/>
            <a:ext cx="0" cy="23"/>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18</xdr:col>
      <xdr:colOff>47625</xdr:colOff>
      <xdr:row>5</xdr:row>
      <xdr:rowOff>200025</xdr:rowOff>
    </xdr:from>
    <xdr:to>
      <xdr:col>18</xdr:col>
      <xdr:colOff>47625</xdr:colOff>
      <xdr:row>7</xdr:row>
      <xdr:rowOff>9525</xdr:rowOff>
    </xdr:to>
    <xdr:sp>
      <xdr:nvSpPr>
        <xdr:cNvPr id="31" name="Line 46"/>
        <xdr:cNvSpPr>
          <a:spLocks/>
        </xdr:cNvSpPr>
      </xdr:nvSpPr>
      <xdr:spPr>
        <a:xfrm flipH="1" flipV="1">
          <a:off x="7629525" y="1295400"/>
          <a:ext cx="0" cy="219075"/>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19050</xdr:colOff>
      <xdr:row>5</xdr:row>
      <xdr:rowOff>200025</xdr:rowOff>
    </xdr:from>
    <xdr:to>
      <xdr:col>22</xdr:col>
      <xdr:colOff>19050</xdr:colOff>
      <xdr:row>7</xdr:row>
      <xdr:rowOff>9525</xdr:rowOff>
    </xdr:to>
    <xdr:sp>
      <xdr:nvSpPr>
        <xdr:cNvPr id="32" name="Line 47"/>
        <xdr:cNvSpPr>
          <a:spLocks/>
        </xdr:cNvSpPr>
      </xdr:nvSpPr>
      <xdr:spPr>
        <a:xfrm flipH="1" flipV="1">
          <a:off x="9115425" y="1295400"/>
          <a:ext cx="0" cy="219075"/>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180975</xdr:colOff>
      <xdr:row>6</xdr:row>
      <xdr:rowOff>161925</xdr:rowOff>
    </xdr:from>
    <xdr:to>
      <xdr:col>8</xdr:col>
      <xdr:colOff>381000</xdr:colOff>
      <xdr:row>8</xdr:row>
      <xdr:rowOff>0</xdr:rowOff>
    </xdr:to>
    <xdr:sp>
      <xdr:nvSpPr>
        <xdr:cNvPr id="33" name="Text Box 49"/>
        <xdr:cNvSpPr txBox="1">
          <a:spLocks noChangeArrowheads="1"/>
        </xdr:cNvSpPr>
      </xdr:nvSpPr>
      <xdr:spPr>
        <a:xfrm>
          <a:off x="2505075" y="1495425"/>
          <a:ext cx="704850" cy="20955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(Leerraum)</a:t>
          </a:r>
        </a:p>
      </xdr:txBody>
    </xdr:sp>
    <xdr:clientData/>
  </xdr:twoCellAnchor>
  <xdr:twoCellAnchor>
    <xdr:from>
      <xdr:col>11</xdr:col>
      <xdr:colOff>400050</xdr:colOff>
      <xdr:row>18</xdr:row>
      <xdr:rowOff>114300</xdr:rowOff>
    </xdr:from>
    <xdr:to>
      <xdr:col>12</xdr:col>
      <xdr:colOff>295275</xdr:colOff>
      <xdr:row>20</xdr:row>
      <xdr:rowOff>9525</xdr:rowOff>
    </xdr:to>
    <xdr:sp>
      <xdr:nvSpPr>
        <xdr:cNvPr id="34" name="Text Box 50"/>
        <xdr:cNvSpPr txBox="1">
          <a:spLocks noChangeArrowheads="1"/>
        </xdr:cNvSpPr>
      </xdr:nvSpPr>
      <xdr:spPr>
        <a:xfrm>
          <a:off x="5000625" y="3571875"/>
          <a:ext cx="704850" cy="2190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(Leerraum)</a:t>
          </a:r>
        </a:p>
      </xdr:txBody>
    </xdr:sp>
    <xdr:clientData/>
  </xdr:twoCellAnchor>
  <xdr:twoCellAnchor>
    <xdr:from>
      <xdr:col>11</xdr:col>
      <xdr:colOff>400050</xdr:colOff>
      <xdr:row>6</xdr:row>
      <xdr:rowOff>161925</xdr:rowOff>
    </xdr:from>
    <xdr:to>
      <xdr:col>12</xdr:col>
      <xdr:colOff>295275</xdr:colOff>
      <xdr:row>8</xdr:row>
      <xdr:rowOff>0</xdr:rowOff>
    </xdr:to>
    <xdr:sp>
      <xdr:nvSpPr>
        <xdr:cNvPr id="35" name="Text Box 51"/>
        <xdr:cNvSpPr txBox="1">
          <a:spLocks noChangeArrowheads="1"/>
        </xdr:cNvSpPr>
      </xdr:nvSpPr>
      <xdr:spPr>
        <a:xfrm>
          <a:off x="5000625" y="1495425"/>
          <a:ext cx="704850" cy="20955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(Leerraum)</a:t>
          </a:r>
        </a:p>
      </xdr:txBody>
    </xdr:sp>
    <xdr:clientData/>
  </xdr:twoCellAnchor>
  <xdr:twoCellAnchor>
    <xdr:from>
      <xdr:col>19</xdr:col>
      <xdr:colOff>85725</xdr:colOff>
      <xdr:row>18</xdr:row>
      <xdr:rowOff>28575</xdr:rowOff>
    </xdr:from>
    <xdr:to>
      <xdr:col>21</xdr:col>
      <xdr:colOff>152400</xdr:colOff>
      <xdr:row>19</xdr:row>
      <xdr:rowOff>85725</xdr:rowOff>
    </xdr:to>
    <xdr:grpSp>
      <xdr:nvGrpSpPr>
        <xdr:cNvPr id="36" name="Group 56"/>
        <xdr:cNvGrpSpPr>
          <a:grpSpLocks/>
        </xdr:cNvGrpSpPr>
      </xdr:nvGrpSpPr>
      <xdr:grpSpPr>
        <a:xfrm>
          <a:off x="7848600" y="3486150"/>
          <a:ext cx="1104900" cy="219075"/>
          <a:chOff x="791" y="99"/>
          <a:chExt cx="177" cy="23"/>
        </a:xfrm>
        <a:solidFill>
          <a:srgbClr val="FFFFFF"/>
        </a:solidFill>
      </xdr:grpSpPr>
      <xdr:sp>
        <xdr:nvSpPr>
          <xdr:cNvPr id="37" name="Line 57"/>
          <xdr:cNvSpPr>
            <a:spLocks/>
          </xdr:cNvSpPr>
        </xdr:nvSpPr>
        <xdr:spPr>
          <a:xfrm>
            <a:off x="791" y="109"/>
            <a:ext cx="17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8" name="Line 58"/>
          <xdr:cNvSpPr>
            <a:spLocks/>
          </xdr:cNvSpPr>
        </xdr:nvSpPr>
        <xdr:spPr>
          <a:xfrm flipH="1" flipV="1">
            <a:off x="801" y="99"/>
            <a:ext cx="0" cy="23"/>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9" name="Line 59"/>
          <xdr:cNvSpPr>
            <a:spLocks/>
          </xdr:cNvSpPr>
        </xdr:nvSpPr>
        <xdr:spPr>
          <a:xfrm flipH="1" flipV="1">
            <a:off x="957" y="99"/>
            <a:ext cx="0" cy="23"/>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16</xdr:col>
      <xdr:colOff>400050</xdr:colOff>
      <xdr:row>6</xdr:row>
      <xdr:rowOff>123825</xdr:rowOff>
    </xdr:from>
    <xdr:to>
      <xdr:col>22</xdr:col>
      <xdr:colOff>66675</xdr:colOff>
      <xdr:row>17</xdr:row>
      <xdr:rowOff>190500</xdr:rowOff>
    </xdr:to>
    <xdr:grpSp>
      <xdr:nvGrpSpPr>
        <xdr:cNvPr id="40" name="Group 68">
          <a:hlinkClick r:id="rId1"/>
        </xdr:cNvPr>
        <xdr:cNvGrpSpPr>
          <a:grpSpLocks/>
        </xdr:cNvGrpSpPr>
      </xdr:nvGrpSpPr>
      <xdr:grpSpPr>
        <a:xfrm>
          <a:off x="7086600" y="1457325"/>
          <a:ext cx="2076450" cy="1990725"/>
          <a:chOff x="744" y="137"/>
          <a:chExt cx="218" cy="210"/>
        </a:xfrm>
        <a:solidFill>
          <a:srgbClr val="FFFFFF"/>
        </a:solidFill>
      </xdr:grpSpPr>
      <xdr:pic>
        <xdr:nvPicPr>
          <xdr:cNvPr id="41" name="Picture 53"/>
          <xdr:cNvPicPr preferRelativeResize="1">
            <a:picLocks noChangeAspect="0"/>
          </xdr:cNvPicPr>
        </xdr:nvPicPr>
        <xdr:blipFill>
          <a:blip r:embed="rId2"/>
          <a:stretch>
            <a:fillRect/>
          </a:stretch>
        </xdr:blipFill>
        <xdr:spPr>
          <a:xfrm>
            <a:off x="744" y="137"/>
            <a:ext cx="218" cy="210"/>
          </a:xfrm>
          <a:prstGeom prst="rect">
            <a:avLst/>
          </a:prstGeom>
          <a:noFill/>
          <a:ln w="0" cmpd="sng">
            <a:noFill/>
          </a:ln>
        </xdr:spPr>
      </xdr:pic>
      <xdr:pic>
        <xdr:nvPicPr>
          <xdr:cNvPr id="42" name="Picture 66" descr="LOGO NEU1"/>
          <xdr:cNvPicPr preferRelativeResize="1">
            <a:picLocks noChangeAspect="1"/>
          </xdr:cNvPicPr>
        </xdr:nvPicPr>
        <xdr:blipFill>
          <a:blip r:embed="rId3"/>
          <a:stretch>
            <a:fillRect/>
          </a:stretch>
        </xdr:blipFill>
        <xdr:spPr>
          <a:xfrm>
            <a:off x="849" y="205"/>
            <a:ext cx="38" cy="38"/>
          </a:xfrm>
          <a:prstGeom prst="rect">
            <a:avLst/>
          </a:prstGeom>
          <a:noFill/>
          <a:ln w="9525" cmpd="sng">
            <a:noFill/>
          </a:ln>
        </xdr:spPr>
      </xdr:pic>
      <xdr:sp>
        <xdr:nvSpPr>
          <xdr:cNvPr id="43" name="Text Box 67"/>
          <xdr:cNvSpPr txBox="1">
            <a:spLocks noChangeArrowheads="1"/>
          </xdr:cNvSpPr>
        </xdr:nvSpPr>
        <xdr:spPr>
          <a:xfrm>
            <a:off x="790" y="213"/>
            <a:ext cx="49" cy="22"/>
          </a:xfrm>
          <a:prstGeom prst="rect">
            <a:avLst/>
          </a:prstGeom>
          <a:solidFill>
            <a:srgbClr val="FFFFFF"/>
          </a:solidFill>
          <a:ln w="9525" cmpd="sng">
            <a:noFill/>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Typ 2</a:t>
            </a:r>
          </a:p>
        </xdr:txBody>
      </xdr:sp>
    </xdr:grpSp>
    <xdr:clientData/>
  </xdr:twoCellAnchor>
  <xdr:oneCellAnchor>
    <xdr:from>
      <xdr:col>8</xdr:col>
      <xdr:colOff>342900</xdr:colOff>
      <xdr:row>13</xdr:row>
      <xdr:rowOff>171450</xdr:rowOff>
    </xdr:from>
    <xdr:ext cx="619125" cy="333375"/>
    <xdr:sp>
      <xdr:nvSpPr>
        <xdr:cNvPr id="44" name="Text Box 71"/>
        <xdr:cNvSpPr txBox="1">
          <a:spLocks noChangeArrowheads="1"/>
        </xdr:cNvSpPr>
      </xdr:nvSpPr>
      <xdr:spPr>
        <a:xfrm>
          <a:off x="3171825" y="2733675"/>
          <a:ext cx="619125" cy="333375"/>
        </a:xfrm>
        <a:prstGeom prst="rect">
          <a:avLst/>
        </a:prstGeom>
        <a:noFill/>
        <a:ln w="9525" cmpd="sng">
          <a:noFill/>
        </a:ln>
      </xdr:spPr>
      <xdr:txBody>
        <a:bodyPr vertOverflow="clip" wrap="square" lIns="18288" tIns="22860" rIns="18288" bIns="0">
          <a:spAutoFit/>
        </a:bodyPr>
        <a:p>
          <a:pPr algn="ctr">
            <a:defRPr/>
          </a:pPr>
          <a:r>
            <a:rPr lang="en-US" cap="none" sz="1000" b="0" i="0" u="none" baseline="0">
              <a:solidFill>
                <a:srgbClr val="000000"/>
              </a:solidFill>
              <a:latin typeface="Arial"/>
              <a:ea typeface="Arial"/>
              <a:cs typeface="Arial"/>
            </a:rPr>
            <a:t>Linke
</a:t>
          </a:r>
          <a:r>
            <a:rPr lang="en-US" cap="none" sz="1000" b="0" i="0" u="none" baseline="0">
              <a:solidFill>
                <a:srgbClr val="000000"/>
              </a:solidFill>
              <a:latin typeface="Arial"/>
              <a:ea typeface="Arial"/>
              <a:cs typeface="Arial"/>
            </a:rPr>
            <a:t>Raumhälfte</a:t>
          </a:r>
        </a:p>
      </xdr:txBody>
    </xdr:sp>
    <xdr:clientData/>
  </xdr:oneCellAnchor>
  <xdr:oneCellAnchor>
    <xdr:from>
      <xdr:col>10</xdr:col>
      <xdr:colOff>276225</xdr:colOff>
      <xdr:row>13</xdr:row>
      <xdr:rowOff>180975</xdr:rowOff>
    </xdr:from>
    <xdr:ext cx="619125" cy="333375"/>
    <xdr:sp>
      <xdr:nvSpPr>
        <xdr:cNvPr id="45" name="Text Box 72"/>
        <xdr:cNvSpPr txBox="1">
          <a:spLocks noChangeArrowheads="1"/>
        </xdr:cNvSpPr>
      </xdr:nvSpPr>
      <xdr:spPr>
        <a:xfrm>
          <a:off x="4371975" y="2743200"/>
          <a:ext cx="619125" cy="333375"/>
        </a:xfrm>
        <a:prstGeom prst="rect">
          <a:avLst/>
        </a:prstGeom>
        <a:noFill/>
        <a:ln w="9525" cmpd="sng">
          <a:noFill/>
        </a:ln>
      </xdr:spPr>
      <xdr:txBody>
        <a:bodyPr vertOverflow="clip" wrap="square" lIns="18288" tIns="22860" rIns="18288" bIns="0">
          <a:spAutoFit/>
        </a:bodyPr>
        <a:p>
          <a:pPr algn="ctr">
            <a:defRPr/>
          </a:pPr>
          <a:r>
            <a:rPr lang="en-US" cap="none" sz="1000" b="0" i="0" u="none" baseline="0">
              <a:solidFill>
                <a:srgbClr val="000000"/>
              </a:solidFill>
              <a:latin typeface="Arial"/>
              <a:ea typeface="Arial"/>
              <a:cs typeface="Arial"/>
            </a:rPr>
            <a:t>Rechte
</a:t>
          </a:r>
          <a:r>
            <a:rPr lang="en-US" cap="none" sz="1000" b="0" i="0" u="none" baseline="0">
              <a:solidFill>
                <a:srgbClr val="000000"/>
              </a:solidFill>
              <a:latin typeface="Arial"/>
              <a:ea typeface="Arial"/>
              <a:cs typeface="Arial"/>
            </a:rPr>
            <a:t>Raumhälfte</a:t>
          </a:r>
        </a:p>
      </xdr:txBody>
    </xdr:sp>
    <xdr:clientData/>
  </xdr:oneCellAnchor>
  <xdr:twoCellAnchor>
    <xdr:from>
      <xdr:col>16</xdr:col>
      <xdr:colOff>190500</xdr:colOff>
      <xdr:row>27</xdr:row>
      <xdr:rowOff>9525</xdr:rowOff>
    </xdr:from>
    <xdr:to>
      <xdr:col>21</xdr:col>
      <xdr:colOff>276225</xdr:colOff>
      <xdr:row>34</xdr:row>
      <xdr:rowOff>0</xdr:rowOff>
    </xdr:to>
    <xdr:sp>
      <xdr:nvSpPr>
        <xdr:cNvPr id="46" name="Text Box 97"/>
        <xdr:cNvSpPr txBox="1">
          <a:spLocks noChangeArrowheads="1"/>
        </xdr:cNvSpPr>
      </xdr:nvSpPr>
      <xdr:spPr>
        <a:xfrm>
          <a:off x="6877050" y="5076825"/>
          <a:ext cx="2200275" cy="1333500"/>
        </a:xfrm>
        <a:prstGeom prst="rect">
          <a:avLst/>
        </a:prstGeom>
        <a:solidFill>
          <a:srgbClr val="FFFFCC"/>
        </a:solidFill>
        <a:ln w="9525" cmpd="sng">
          <a:noFill/>
        </a:ln>
      </xdr:spPr>
      <xdr:txBody>
        <a:bodyPr vertOverflow="clip" wrap="square" lIns="27432" tIns="22860" rIns="0" bIns="0"/>
        <a:p>
          <a:pPr algn="l">
            <a:defRPr/>
          </a:pPr>
          <a:r>
            <a:rPr lang="en-US" cap="none" sz="1200" b="1" i="0" u="none" baseline="0">
              <a:solidFill>
                <a:srgbClr val="000000"/>
              </a:solidFill>
            </a:rPr>
            <a:t>Bauvorhaben:</a:t>
          </a:r>
        </a:p>
      </xdr:txBody>
    </xdr:sp>
    <xdr:clientData/>
  </xdr:twoCellAnchor>
  <xdr:twoCellAnchor editAs="oneCell">
    <xdr:from>
      <xdr:col>16</xdr:col>
      <xdr:colOff>314325</xdr:colOff>
      <xdr:row>0</xdr:row>
      <xdr:rowOff>19050</xdr:rowOff>
    </xdr:from>
    <xdr:to>
      <xdr:col>22</xdr:col>
      <xdr:colOff>276225</xdr:colOff>
      <xdr:row>1</xdr:row>
      <xdr:rowOff>38100</xdr:rowOff>
    </xdr:to>
    <xdr:pic>
      <xdr:nvPicPr>
        <xdr:cNvPr id="47" name="Grafik 2"/>
        <xdr:cNvPicPr preferRelativeResize="1">
          <a:picLocks noChangeAspect="1"/>
        </xdr:cNvPicPr>
      </xdr:nvPicPr>
      <xdr:blipFill>
        <a:blip r:embed="rId4"/>
        <a:stretch>
          <a:fillRect/>
        </a:stretch>
      </xdr:blipFill>
      <xdr:spPr>
        <a:xfrm>
          <a:off x="7000875" y="19050"/>
          <a:ext cx="2371725" cy="428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9</xdr:row>
      <xdr:rowOff>9525</xdr:rowOff>
    </xdr:from>
    <xdr:to>
      <xdr:col>13</xdr:col>
      <xdr:colOff>0</xdr:colOff>
      <xdr:row>20</xdr:row>
      <xdr:rowOff>190500</xdr:rowOff>
    </xdr:to>
    <xdr:sp>
      <xdr:nvSpPr>
        <xdr:cNvPr id="1" name="Freeform 1"/>
        <xdr:cNvSpPr>
          <a:spLocks/>
        </xdr:cNvSpPr>
      </xdr:nvSpPr>
      <xdr:spPr>
        <a:xfrm>
          <a:off x="2333625" y="1885950"/>
          <a:ext cx="3581400" cy="2085975"/>
        </a:xfrm>
        <a:custGeom>
          <a:pathLst>
            <a:path h="217" w="376">
              <a:moveTo>
                <a:pt x="0" y="0"/>
              </a:moveTo>
              <a:lnTo>
                <a:pt x="376" y="0"/>
              </a:lnTo>
              <a:lnTo>
                <a:pt x="376" y="93"/>
              </a:lnTo>
              <a:lnTo>
                <a:pt x="186" y="217"/>
              </a:lnTo>
              <a:lnTo>
                <a:pt x="0" y="93"/>
              </a:lnTo>
              <a:lnTo>
                <a:pt x="0" y="0"/>
              </a:lnTo>
              <a:close/>
            </a:path>
          </a:pathLst>
        </a:cu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14</xdr:row>
      <xdr:rowOff>0</xdr:rowOff>
    </xdr:from>
    <xdr:to>
      <xdr:col>13</xdr:col>
      <xdr:colOff>0</xdr:colOff>
      <xdr:row>21</xdr:row>
      <xdr:rowOff>0</xdr:rowOff>
    </xdr:to>
    <xdr:sp>
      <xdr:nvSpPr>
        <xdr:cNvPr id="2" name="Line 2"/>
        <xdr:cNvSpPr>
          <a:spLocks/>
        </xdr:cNvSpPr>
      </xdr:nvSpPr>
      <xdr:spPr>
        <a:xfrm flipV="1">
          <a:off x="4095750" y="2771775"/>
          <a:ext cx="1819275" cy="1219200"/>
        </a:xfrm>
        <a:prstGeom prst="line">
          <a:avLst/>
        </a:prstGeom>
        <a:noFill/>
        <a:ln w="25400"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676275</xdr:colOff>
      <xdr:row>7</xdr:row>
      <xdr:rowOff>0</xdr:rowOff>
    </xdr:from>
    <xdr:to>
      <xdr:col>9</xdr:col>
      <xdr:colOff>76200</xdr:colOff>
      <xdr:row>7</xdr:row>
      <xdr:rowOff>142875</xdr:rowOff>
    </xdr:to>
    <xdr:sp>
      <xdr:nvSpPr>
        <xdr:cNvPr id="3" name="Oval 3"/>
        <xdr:cNvSpPr>
          <a:spLocks/>
        </xdr:cNvSpPr>
      </xdr:nvSpPr>
      <xdr:spPr>
        <a:xfrm>
          <a:off x="3505200" y="1504950"/>
          <a:ext cx="161925" cy="142875"/>
        </a:xfrm>
        <a:prstGeom prst="ellipse">
          <a:avLst/>
        </a:prstGeom>
        <a:solidFill>
          <a:srgbClr val="C0C0C0"/>
        </a:solid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428625</xdr:colOff>
      <xdr:row>7</xdr:row>
      <xdr:rowOff>0</xdr:rowOff>
    </xdr:from>
    <xdr:to>
      <xdr:col>11</xdr:col>
      <xdr:colOff>85725</xdr:colOff>
      <xdr:row>7</xdr:row>
      <xdr:rowOff>142875</xdr:rowOff>
    </xdr:to>
    <xdr:sp>
      <xdr:nvSpPr>
        <xdr:cNvPr id="4" name="Oval 4"/>
        <xdr:cNvSpPr>
          <a:spLocks/>
        </xdr:cNvSpPr>
      </xdr:nvSpPr>
      <xdr:spPr>
        <a:xfrm>
          <a:off x="4524375" y="1504950"/>
          <a:ext cx="161925" cy="142875"/>
        </a:xfrm>
        <a:prstGeom prst="ellipse">
          <a:avLst/>
        </a:prstGeom>
        <a:solidFill>
          <a:srgbClr val="C0C0C0"/>
        </a:solid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21</xdr:row>
      <xdr:rowOff>19050</xdr:rowOff>
    </xdr:from>
    <xdr:to>
      <xdr:col>10</xdr:col>
      <xdr:colOff>0</xdr:colOff>
      <xdr:row>21</xdr:row>
      <xdr:rowOff>19050</xdr:rowOff>
    </xdr:to>
    <xdr:sp>
      <xdr:nvSpPr>
        <xdr:cNvPr id="5" name="AutoShape 5"/>
        <xdr:cNvSpPr>
          <a:spLocks/>
        </xdr:cNvSpPr>
      </xdr:nvSpPr>
      <xdr:spPr>
        <a:xfrm>
          <a:off x="4095750" y="4010025"/>
          <a:ext cx="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0</xdr:colOff>
      <xdr:row>13</xdr:row>
      <xdr:rowOff>200025</xdr:rowOff>
    </xdr:from>
    <xdr:to>
      <xdr:col>10</xdr:col>
      <xdr:colOff>9525</xdr:colOff>
      <xdr:row>21</xdr:row>
      <xdr:rowOff>0</xdr:rowOff>
    </xdr:to>
    <xdr:sp>
      <xdr:nvSpPr>
        <xdr:cNvPr id="6" name="Freeform 6"/>
        <xdr:cNvSpPr>
          <a:spLocks/>
        </xdr:cNvSpPr>
      </xdr:nvSpPr>
      <xdr:spPr>
        <a:xfrm>
          <a:off x="2324100" y="2762250"/>
          <a:ext cx="1781175" cy="1228725"/>
        </a:xfrm>
        <a:custGeom>
          <a:pathLst>
            <a:path h="125" w="187">
              <a:moveTo>
                <a:pt x="187" y="125"/>
              </a:moveTo>
              <a:lnTo>
                <a:pt x="0" y="0"/>
              </a:lnTo>
            </a:path>
          </a:pathLst>
        </a:custGeom>
        <a:noFill/>
        <a:ln w="25400"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152400</xdr:colOff>
      <xdr:row>18</xdr:row>
      <xdr:rowOff>66675</xdr:rowOff>
    </xdr:from>
    <xdr:to>
      <xdr:col>3</xdr:col>
      <xdr:colOff>152400</xdr:colOff>
      <xdr:row>21</xdr:row>
      <xdr:rowOff>114300</xdr:rowOff>
    </xdr:to>
    <xdr:sp>
      <xdr:nvSpPr>
        <xdr:cNvPr id="7" name="Line 7"/>
        <xdr:cNvSpPr>
          <a:spLocks/>
        </xdr:cNvSpPr>
      </xdr:nvSpPr>
      <xdr:spPr>
        <a:xfrm>
          <a:off x="1133475" y="3524250"/>
          <a:ext cx="0" cy="581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25</xdr:row>
      <xdr:rowOff>85725</xdr:rowOff>
    </xdr:from>
    <xdr:to>
      <xdr:col>13</xdr:col>
      <xdr:colOff>123825</xdr:colOff>
      <xdr:row>25</xdr:row>
      <xdr:rowOff>85725</xdr:rowOff>
    </xdr:to>
    <xdr:sp>
      <xdr:nvSpPr>
        <xdr:cNvPr id="8" name="Line 8"/>
        <xdr:cNvSpPr>
          <a:spLocks/>
        </xdr:cNvSpPr>
      </xdr:nvSpPr>
      <xdr:spPr>
        <a:xfrm>
          <a:off x="2219325" y="4829175"/>
          <a:ext cx="381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152400</xdr:colOff>
      <xdr:row>5</xdr:row>
      <xdr:rowOff>38100</xdr:rowOff>
    </xdr:from>
    <xdr:to>
      <xdr:col>2</xdr:col>
      <xdr:colOff>152400</xdr:colOff>
      <xdr:row>21</xdr:row>
      <xdr:rowOff>114300</xdr:rowOff>
    </xdr:to>
    <xdr:sp>
      <xdr:nvSpPr>
        <xdr:cNvPr id="9" name="Line 9"/>
        <xdr:cNvSpPr>
          <a:spLocks/>
        </xdr:cNvSpPr>
      </xdr:nvSpPr>
      <xdr:spPr>
        <a:xfrm>
          <a:off x="838200" y="1133475"/>
          <a:ext cx="0" cy="2971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3</xdr:row>
      <xdr:rowOff>85725</xdr:rowOff>
    </xdr:from>
    <xdr:to>
      <xdr:col>9</xdr:col>
      <xdr:colOff>161925</xdr:colOff>
      <xdr:row>3</xdr:row>
      <xdr:rowOff>85725</xdr:rowOff>
    </xdr:to>
    <xdr:sp>
      <xdr:nvSpPr>
        <xdr:cNvPr id="10" name="Line 10"/>
        <xdr:cNvSpPr>
          <a:spLocks/>
        </xdr:cNvSpPr>
      </xdr:nvSpPr>
      <xdr:spPr>
        <a:xfrm>
          <a:off x="2219325" y="819150"/>
          <a:ext cx="1533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381000</xdr:colOff>
      <xdr:row>3</xdr:row>
      <xdr:rowOff>85725</xdr:rowOff>
    </xdr:from>
    <xdr:to>
      <xdr:col>13</xdr:col>
      <xdr:colOff>142875</xdr:colOff>
      <xdr:row>3</xdr:row>
      <xdr:rowOff>85725</xdr:rowOff>
    </xdr:to>
    <xdr:sp>
      <xdr:nvSpPr>
        <xdr:cNvPr id="11" name="Line 11"/>
        <xdr:cNvSpPr>
          <a:spLocks/>
        </xdr:cNvSpPr>
      </xdr:nvSpPr>
      <xdr:spPr>
        <a:xfrm>
          <a:off x="4476750" y="819150"/>
          <a:ext cx="1581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152400</xdr:colOff>
      <xdr:row>12</xdr:row>
      <xdr:rowOff>38100</xdr:rowOff>
    </xdr:from>
    <xdr:to>
      <xdr:col>3</xdr:col>
      <xdr:colOff>152400</xdr:colOff>
      <xdr:row>16</xdr:row>
      <xdr:rowOff>114300</xdr:rowOff>
    </xdr:to>
    <xdr:sp>
      <xdr:nvSpPr>
        <xdr:cNvPr id="12" name="Line 12"/>
        <xdr:cNvSpPr>
          <a:spLocks/>
        </xdr:cNvSpPr>
      </xdr:nvSpPr>
      <xdr:spPr>
        <a:xfrm>
          <a:off x="1133475" y="2438400"/>
          <a:ext cx="0" cy="771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152400</xdr:colOff>
      <xdr:row>8</xdr:row>
      <xdr:rowOff>9525</xdr:rowOff>
    </xdr:from>
    <xdr:to>
      <xdr:col>3</xdr:col>
      <xdr:colOff>152400</xdr:colOff>
      <xdr:row>10</xdr:row>
      <xdr:rowOff>142875</xdr:rowOff>
    </xdr:to>
    <xdr:sp>
      <xdr:nvSpPr>
        <xdr:cNvPr id="13" name="Line 13"/>
        <xdr:cNvSpPr>
          <a:spLocks/>
        </xdr:cNvSpPr>
      </xdr:nvSpPr>
      <xdr:spPr>
        <a:xfrm>
          <a:off x="1133475" y="1714500"/>
          <a:ext cx="0" cy="46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152400</xdr:colOff>
      <xdr:row>5</xdr:row>
      <xdr:rowOff>38100</xdr:rowOff>
    </xdr:from>
    <xdr:to>
      <xdr:col>3</xdr:col>
      <xdr:colOff>152400</xdr:colOff>
      <xdr:row>6</xdr:row>
      <xdr:rowOff>123825</xdr:rowOff>
    </xdr:to>
    <xdr:sp>
      <xdr:nvSpPr>
        <xdr:cNvPr id="14" name="Line 14"/>
        <xdr:cNvSpPr>
          <a:spLocks/>
        </xdr:cNvSpPr>
      </xdr:nvSpPr>
      <xdr:spPr>
        <a:xfrm>
          <a:off x="1133475" y="113347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161925</xdr:colOff>
      <xdr:row>18</xdr:row>
      <xdr:rowOff>66675</xdr:rowOff>
    </xdr:from>
    <xdr:to>
      <xdr:col>15</xdr:col>
      <xdr:colOff>161925</xdr:colOff>
      <xdr:row>21</xdr:row>
      <xdr:rowOff>114300</xdr:rowOff>
    </xdr:to>
    <xdr:sp>
      <xdr:nvSpPr>
        <xdr:cNvPr id="15" name="Line 15"/>
        <xdr:cNvSpPr>
          <a:spLocks/>
        </xdr:cNvSpPr>
      </xdr:nvSpPr>
      <xdr:spPr>
        <a:xfrm>
          <a:off x="6562725" y="3524250"/>
          <a:ext cx="0" cy="581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161925</xdr:colOff>
      <xdr:row>12</xdr:row>
      <xdr:rowOff>38100</xdr:rowOff>
    </xdr:from>
    <xdr:to>
      <xdr:col>15</xdr:col>
      <xdr:colOff>161925</xdr:colOff>
      <xdr:row>16</xdr:row>
      <xdr:rowOff>114300</xdr:rowOff>
    </xdr:to>
    <xdr:sp>
      <xdr:nvSpPr>
        <xdr:cNvPr id="16" name="Line 16"/>
        <xdr:cNvSpPr>
          <a:spLocks/>
        </xdr:cNvSpPr>
      </xdr:nvSpPr>
      <xdr:spPr>
        <a:xfrm>
          <a:off x="6562725" y="2438400"/>
          <a:ext cx="0" cy="771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161925</xdr:colOff>
      <xdr:row>8</xdr:row>
      <xdr:rowOff>9525</xdr:rowOff>
    </xdr:from>
    <xdr:to>
      <xdr:col>15</xdr:col>
      <xdr:colOff>161925</xdr:colOff>
      <xdr:row>10</xdr:row>
      <xdr:rowOff>142875</xdr:rowOff>
    </xdr:to>
    <xdr:sp>
      <xdr:nvSpPr>
        <xdr:cNvPr id="17" name="Line 17"/>
        <xdr:cNvSpPr>
          <a:spLocks/>
        </xdr:cNvSpPr>
      </xdr:nvSpPr>
      <xdr:spPr>
        <a:xfrm>
          <a:off x="6562725" y="1714500"/>
          <a:ext cx="0" cy="46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161925</xdr:colOff>
      <xdr:row>5</xdr:row>
      <xdr:rowOff>38100</xdr:rowOff>
    </xdr:from>
    <xdr:to>
      <xdr:col>15</xdr:col>
      <xdr:colOff>161925</xdr:colOff>
      <xdr:row>6</xdr:row>
      <xdr:rowOff>123825</xdr:rowOff>
    </xdr:to>
    <xdr:sp>
      <xdr:nvSpPr>
        <xdr:cNvPr id="18" name="Line 18"/>
        <xdr:cNvSpPr>
          <a:spLocks/>
        </xdr:cNvSpPr>
      </xdr:nvSpPr>
      <xdr:spPr>
        <a:xfrm>
          <a:off x="6562725" y="113347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409575</xdr:colOff>
      <xdr:row>11</xdr:row>
      <xdr:rowOff>104775</xdr:rowOff>
    </xdr:from>
    <xdr:to>
      <xdr:col>8</xdr:col>
      <xdr:colOff>685800</xdr:colOff>
      <xdr:row>12</xdr:row>
      <xdr:rowOff>104775</xdr:rowOff>
    </xdr:to>
    <xdr:sp>
      <xdr:nvSpPr>
        <xdr:cNvPr id="19" name="Text Box 19"/>
        <xdr:cNvSpPr txBox="1">
          <a:spLocks noChangeArrowheads="1"/>
        </xdr:cNvSpPr>
      </xdr:nvSpPr>
      <xdr:spPr>
        <a:xfrm>
          <a:off x="2733675" y="2305050"/>
          <a:ext cx="781050" cy="20002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P1</a:t>
          </a:r>
          <a:r>
            <a:rPr lang="en-US" cap="none" sz="1000" b="0" i="0" u="none" baseline="0">
              <a:solidFill>
                <a:srgbClr val="000000"/>
              </a:solidFill>
              <a:latin typeface="Arial"/>
              <a:ea typeface="Arial"/>
              <a:cs typeface="Arial"/>
            </a:rPr>
            <a:t> (Pellets)</a:t>
          </a:r>
        </a:p>
      </xdr:txBody>
    </xdr:sp>
    <xdr:clientData/>
  </xdr:twoCellAnchor>
  <xdr:twoCellAnchor>
    <xdr:from>
      <xdr:col>10</xdr:col>
      <xdr:colOff>0</xdr:colOff>
      <xdr:row>6</xdr:row>
      <xdr:rowOff>19050</xdr:rowOff>
    </xdr:from>
    <xdr:to>
      <xdr:col>10</xdr:col>
      <xdr:colOff>0</xdr:colOff>
      <xdr:row>21</xdr:row>
      <xdr:rowOff>9525</xdr:rowOff>
    </xdr:to>
    <xdr:sp>
      <xdr:nvSpPr>
        <xdr:cNvPr id="20" name="Line 20"/>
        <xdr:cNvSpPr>
          <a:spLocks/>
        </xdr:cNvSpPr>
      </xdr:nvSpPr>
      <xdr:spPr>
        <a:xfrm flipV="1">
          <a:off x="4095750" y="1352550"/>
          <a:ext cx="0" cy="264795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180975</xdr:colOff>
      <xdr:row>18</xdr:row>
      <xdr:rowOff>114300</xdr:rowOff>
    </xdr:from>
    <xdr:to>
      <xdr:col>8</xdr:col>
      <xdr:colOff>381000</xdr:colOff>
      <xdr:row>20</xdr:row>
      <xdr:rowOff>9525</xdr:rowOff>
    </xdr:to>
    <xdr:sp>
      <xdr:nvSpPr>
        <xdr:cNvPr id="21" name="Text Box 22"/>
        <xdr:cNvSpPr txBox="1">
          <a:spLocks noChangeArrowheads="1"/>
        </xdr:cNvSpPr>
      </xdr:nvSpPr>
      <xdr:spPr>
        <a:xfrm>
          <a:off x="2505075" y="3571875"/>
          <a:ext cx="704850" cy="2190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(Leerraum)</a:t>
          </a:r>
        </a:p>
      </xdr:txBody>
    </xdr:sp>
    <xdr:clientData/>
  </xdr:twoCellAnchor>
  <xdr:twoCellAnchor>
    <xdr:from>
      <xdr:col>11</xdr:col>
      <xdr:colOff>28575</xdr:colOff>
      <xdr:row>11</xdr:row>
      <xdr:rowOff>104775</xdr:rowOff>
    </xdr:from>
    <xdr:to>
      <xdr:col>12</xdr:col>
      <xdr:colOff>38100</xdr:colOff>
      <xdr:row>12</xdr:row>
      <xdr:rowOff>104775</xdr:rowOff>
    </xdr:to>
    <xdr:sp>
      <xdr:nvSpPr>
        <xdr:cNvPr id="22" name="Text Box 23"/>
        <xdr:cNvSpPr txBox="1">
          <a:spLocks noChangeArrowheads="1"/>
        </xdr:cNvSpPr>
      </xdr:nvSpPr>
      <xdr:spPr>
        <a:xfrm>
          <a:off x="4629150" y="2305050"/>
          <a:ext cx="819150" cy="20002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P2</a:t>
          </a:r>
          <a:r>
            <a:rPr lang="en-US" cap="none" sz="1000" b="0" i="0" u="none" baseline="0">
              <a:solidFill>
                <a:srgbClr val="000000"/>
              </a:solidFill>
              <a:latin typeface="Arial"/>
              <a:ea typeface="Arial"/>
              <a:cs typeface="Arial"/>
            </a:rPr>
            <a:t> (Pellets)</a:t>
          </a:r>
        </a:p>
      </xdr:txBody>
    </xdr:sp>
    <xdr:clientData/>
  </xdr:twoCellAnchor>
  <xdr:twoCellAnchor>
    <xdr:from>
      <xdr:col>6</xdr:col>
      <xdr:colOff>0</xdr:colOff>
      <xdr:row>5</xdr:row>
      <xdr:rowOff>0</xdr:rowOff>
    </xdr:from>
    <xdr:to>
      <xdr:col>14</xdr:col>
      <xdr:colOff>0</xdr:colOff>
      <xdr:row>22</xdr:row>
      <xdr:rowOff>0</xdr:rowOff>
    </xdr:to>
    <xdr:sp>
      <xdr:nvSpPr>
        <xdr:cNvPr id="23" name="Rectangle 26"/>
        <xdr:cNvSpPr>
          <a:spLocks/>
        </xdr:cNvSpPr>
      </xdr:nvSpPr>
      <xdr:spPr>
        <a:xfrm>
          <a:off x="2085975" y="1095375"/>
          <a:ext cx="4067175" cy="31242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438150</xdr:colOff>
      <xdr:row>20</xdr:row>
      <xdr:rowOff>66675</xdr:rowOff>
    </xdr:from>
    <xdr:to>
      <xdr:col>10</xdr:col>
      <xdr:colOff>76200</xdr:colOff>
      <xdr:row>20</xdr:row>
      <xdr:rowOff>200025</xdr:rowOff>
    </xdr:to>
    <xdr:sp>
      <xdr:nvSpPr>
        <xdr:cNvPr id="24" name="Oval 37"/>
        <xdr:cNvSpPr>
          <a:spLocks noChangeAspect="1"/>
        </xdr:cNvSpPr>
      </xdr:nvSpPr>
      <xdr:spPr>
        <a:xfrm>
          <a:off x="4029075" y="3848100"/>
          <a:ext cx="142875" cy="133350"/>
        </a:xfrm>
        <a:prstGeom prst="ellipse">
          <a:avLst/>
        </a:prstGeom>
        <a:solidFill>
          <a:srgbClr val="008000"/>
        </a:solidFill>
        <a:ln w="19050"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428625</xdr:colOff>
      <xdr:row>20</xdr:row>
      <xdr:rowOff>9525</xdr:rowOff>
    </xdr:from>
    <xdr:to>
      <xdr:col>10</xdr:col>
      <xdr:colOff>0</xdr:colOff>
      <xdr:row>20</xdr:row>
      <xdr:rowOff>47625</xdr:rowOff>
    </xdr:to>
    <xdr:sp>
      <xdr:nvSpPr>
        <xdr:cNvPr id="25" name="Line 38"/>
        <xdr:cNvSpPr>
          <a:spLocks/>
        </xdr:cNvSpPr>
      </xdr:nvSpPr>
      <xdr:spPr>
        <a:xfrm flipH="1">
          <a:off x="4019550" y="3790950"/>
          <a:ext cx="76200" cy="381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20</xdr:row>
      <xdr:rowOff>9525</xdr:rowOff>
    </xdr:from>
    <xdr:to>
      <xdr:col>10</xdr:col>
      <xdr:colOff>85725</xdr:colOff>
      <xdr:row>20</xdr:row>
      <xdr:rowOff>47625</xdr:rowOff>
    </xdr:to>
    <xdr:sp>
      <xdr:nvSpPr>
        <xdr:cNvPr id="26" name="Line 39"/>
        <xdr:cNvSpPr>
          <a:spLocks/>
        </xdr:cNvSpPr>
      </xdr:nvSpPr>
      <xdr:spPr>
        <a:xfrm>
          <a:off x="4095750" y="3790950"/>
          <a:ext cx="85725" cy="381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95250</xdr:colOff>
      <xdr:row>19</xdr:row>
      <xdr:rowOff>76200</xdr:rowOff>
    </xdr:from>
    <xdr:to>
      <xdr:col>20</xdr:col>
      <xdr:colOff>104775</xdr:colOff>
      <xdr:row>19</xdr:row>
      <xdr:rowOff>76200</xdr:rowOff>
    </xdr:to>
    <xdr:sp>
      <xdr:nvSpPr>
        <xdr:cNvPr id="27" name="Line 46"/>
        <xdr:cNvSpPr>
          <a:spLocks/>
        </xdr:cNvSpPr>
      </xdr:nvSpPr>
      <xdr:spPr>
        <a:xfrm>
          <a:off x="7677150" y="3695700"/>
          <a:ext cx="857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400050</xdr:colOff>
      <xdr:row>5</xdr:row>
      <xdr:rowOff>0</xdr:rowOff>
    </xdr:from>
    <xdr:to>
      <xdr:col>22</xdr:col>
      <xdr:colOff>123825</xdr:colOff>
      <xdr:row>5</xdr:row>
      <xdr:rowOff>219075</xdr:rowOff>
    </xdr:to>
    <xdr:grpSp>
      <xdr:nvGrpSpPr>
        <xdr:cNvPr id="28" name="Group 54"/>
        <xdr:cNvGrpSpPr>
          <a:grpSpLocks/>
        </xdr:cNvGrpSpPr>
      </xdr:nvGrpSpPr>
      <xdr:grpSpPr>
        <a:xfrm>
          <a:off x="7534275" y="1095375"/>
          <a:ext cx="1685925" cy="219075"/>
          <a:chOff x="791" y="99"/>
          <a:chExt cx="177" cy="23"/>
        </a:xfrm>
        <a:solidFill>
          <a:srgbClr val="FFFFFF"/>
        </a:solidFill>
      </xdr:grpSpPr>
      <xdr:sp>
        <xdr:nvSpPr>
          <xdr:cNvPr id="29" name="Line 51"/>
          <xdr:cNvSpPr>
            <a:spLocks/>
          </xdr:cNvSpPr>
        </xdr:nvSpPr>
        <xdr:spPr>
          <a:xfrm>
            <a:off x="791" y="109"/>
            <a:ext cx="17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0" name="Line 52"/>
          <xdr:cNvSpPr>
            <a:spLocks/>
          </xdr:cNvSpPr>
        </xdr:nvSpPr>
        <xdr:spPr>
          <a:xfrm flipH="1" flipV="1">
            <a:off x="801" y="99"/>
            <a:ext cx="0" cy="23"/>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1" name="Line 53"/>
          <xdr:cNvSpPr>
            <a:spLocks/>
          </xdr:cNvSpPr>
        </xdr:nvSpPr>
        <xdr:spPr>
          <a:xfrm flipH="1" flipV="1">
            <a:off x="957" y="99"/>
            <a:ext cx="0" cy="23"/>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18</xdr:col>
      <xdr:colOff>47625</xdr:colOff>
      <xdr:row>5</xdr:row>
      <xdr:rowOff>200025</xdr:rowOff>
    </xdr:from>
    <xdr:to>
      <xdr:col>18</xdr:col>
      <xdr:colOff>47625</xdr:colOff>
      <xdr:row>7</xdr:row>
      <xdr:rowOff>9525</xdr:rowOff>
    </xdr:to>
    <xdr:sp>
      <xdr:nvSpPr>
        <xdr:cNvPr id="32" name="Line 57"/>
        <xdr:cNvSpPr>
          <a:spLocks/>
        </xdr:cNvSpPr>
      </xdr:nvSpPr>
      <xdr:spPr>
        <a:xfrm flipH="1" flipV="1">
          <a:off x="7629525" y="1295400"/>
          <a:ext cx="0" cy="219075"/>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19050</xdr:colOff>
      <xdr:row>5</xdr:row>
      <xdr:rowOff>200025</xdr:rowOff>
    </xdr:from>
    <xdr:to>
      <xdr:col>22</xdr:col>
      <xdr:colOff>19050</xdr:colOff>
      <xdr:row>7</xdr:row>
      <xdr:rowOff>9525</xdr:rowOff>
    </xdr:to>
    <xdr:sp>
      <xdr:nvSpPr>
        <xdr:cNvPr id="33" name="Line 58"/>
        <xdr:cNvSpPr>
          <a:spLocks/>
        </xdr:cNvSpPr>
      </xdr:nvSpPr>
      <xdr:spPr>
        <a:xfrm flipH="1" flipV="1">
          <a:off x="9115425" y="1295400"/>
          <a:ext cx="0" cy="219075"/>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180975</xdr:colOff>
      <xdr:row>6</xdr:row>
      <xdr:rowOff>161925</xdr:rowOff>
    </xdr:from>
    <xdr:to>
      <xdr:col>8</xdr:col>
      <xdr:colOff>381000</xdr:colOff>
      <xdr:row>8</xdr:row>
      <xdr:rowOff>0</xdr:rowOff>
    </xdr:to>
    <xdr:sp>
      <xdr:nvSpPr>
        <xdr:cNvPr id="34" name="Text Box 71"/>
        <xdr:cNvSpPr txBox="1">
          <a:spLocks noChangeArrowheads="1"/>
        </xdr:cNvSpPr>
      </xdr:nvSpPr>
      <xdr:spPr>
        <a:xfrm>
          <a:off x="2505075" y="1495425"/>
          <a:ext cx="704850" cy="20955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(Leerraum)</a:t>
          </a:r>
        </a:p>
      </xdr:txBody>
    </xdr:sp>
    <xdr:clientData/>
  </xdr:twoCellAnchor>
  <xdr:twoCellAnchor>
    <xdr:from>
      <xdr:col>11</xdr:col>
      <xdr:colOff>400050</xdr:colOff>
      <xdr:row>18</xdr:row>
      <xdr:rowOff>114300</xdr:rowOff>
    </xdr:from>
    <xdr:to>
      <xdr:col>12</xdr:col>
      <xdr:colOff>295275</xdr:colOff>
      <xdr:row>20</xdr:row>
      <xdr:rowOff>9525</xdr:rowOff>
    </xdr:to>
    <xdr:sp>
      <xdr:nvSpPr>
        <xdr:cNvPr id="35" name="Text Box 72"/>
        <xdr:cNvSpPr txBox="1">
          <a:spLocks noChangeArrowheads="1"/>
        </xdr:cNvSpPr>
      </xdr:nvSpPr>
      <xdr:spPr>
        <a:xfrm>
          <a:off x="5000625" y="3571875"/>
          <a:ext cx="704850" cy="2190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(Leerraum)</a:t>
          </a:r>
        </a:p>
      </xdr:txBody>
    </xdr:sp>
    <xdr:clientData/>
  </xdr:twoCellAnchor>
  <xdr:twoCellAnchor>
    <xdr:from>
      <xdr:col>11</xdr:col>
      <xdr:colOff>400050</xdr:colOff>
      <xdr:row>6</xdr:row>
      <xdr:rowOff>161925</xdr:rowOff>
    </xdr:from>
    <xdr:to>
      <xdr:col>12</xdr:col>
      <xdr:colOff>295275</xdr:colOff>
      <xdr:row>8</xdr:row>
      <xdr:rowOff>0</xdr:rowOff>
    </xdr:to>
    <xdr:sp>
      <xdr:nvSpPr>
        <xdr:cNvPr id="36" name="Text Box 73"/>
        <xdr:cNvSpPr txBox="1">
          <a:spLocks noChangeArrowheads="1"/>
        </xdr:cNvSpPr>
      </xdr:nvSpPr>
      <xdr:spPr>
        <a:xfrm>
          <a:off x="5000625" y="1495425"/>
          <a:ext cx="704850" cy="20955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(Leerraum)</a:t>
          </a:r>
        </a:p>
      </xdr:txBody>
    </xdr:sp>
    <xdr:clientData/>
  </xdr:twoCellAnchor>
  <xdr:twoCellAnchor>
    <xdr:from>
      <xdr:col>16</xdr:col>
      <xdr:colOff>381000</xdr:colOff>
      <xdr:row>7</xdr:row>
      <xdr:rowOff>47625</xdr:rowOff>
    </xdr:from>
    <xdr:to>
      <xdr:col>22</xdr:col>
      <xdr:colOff>114300</xdr:colOff>
      <xdr:row>17</xdr:row>
      <xdr:rowOff>57150</xdr:rowOff>
    </xdr:to>
    <xdr:grpSp>
      <xdr:nvGrpSpPr>
        <xdr:cNvPr id="37" name="Group 79">
          <a:hlinkClick r:id="rId1"/>
        </xdr:cNvPr>
        <xdr:cNvGrpSpPr>
          <a:grpSpLocks/>
        </xdr:cNvGrpSpPr>
      </xdr:nvGrpSpPr>
      <xdr:grpSpPr>
        <a:xfrm>
          <a:off x="7067550" y="1552575"/>
          <a:ext cx="2143125" cy="1762125"/>
          <a:chOff x="742" y="147"/>
          <a:chExt cx="225" cy="186"/>
        </a:xfrm>
        <a:solidFill>
          <a:srgbClr val="FFFFFF"/>
        </a:solidFill>
      </xdr:grpSpPr>
      <xdr:pic>
        <xdr:nvPicPr>
          <xdr:cNvPr id="38" name="Picture 49"/>
          <xdr:cNvPicPr preferRelativeResize="1">
            <a:picLocks noChangeAspect="1"/>
          </xdr:cNvPicPr>
        </xdr:nvPicPr>
        <xdr:blipFill>
          <a:blip r:embed="rId2"/>
          <a:stretch>
            <a:fillRect/>
          </a:stretch>
        </xdr:blipFill>
        <xdr:spPr>
          <a:xfrm>
            <a:off x="742" y="147"/>
            <a:ext cx="225" cy="186"/>
          </a:xfrm>
          <a:prstGeom prst="rect">
            <a:avLst/>
          </a:prstGeom>
          <a:noFill/>
          <a:ln w="1" cmpd="sng">
            <a:noFill/>
          </a:ln>
        </xdr:spPr>
      </xdr:pic>
      <xdr:sp>
        <xdr:nvSpPr>
          <xdr:cNvPr id="39" name="Text Box 47"/>
          <xdr:cNvSpPr txBox="1">
            <a:spLocks noChangeArrowheads="1"/>
          </xdr:cNvSpPr>
        </xdr:nvSpPr>
        <xdr:spPr>
          <a:xfrm>
            <a:off x="790" y="214"/>
            <a:ext cx="49" cy="22"/>
          </a:xfrm>
          <a:prstGeom prst="rect">
            <a:avLst/>
          </a:prstGeom>
          <a:solidFill>
            <a:srgbClr val="FFFFFF"/>
          </a:solidFill>
          <a:ln w="9525" cmpd="sng">
            <a:noFill/>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Typ 3</a:t>
            </a:r>
          </a:p>
        </xdr:txBody>
      </xdr:sp>
      <xdr:pic>
        <xdr:nvPicPr>
          <xdr:cNvPr id="40" name="Picture 78" descr="LOGO NEU1"/>
          <xdr:cNvPicPr preferRelativeResize="1">
            <a:picLocks noChangeAspect="1"/>
          </xdr:cNvPicPr>
        </xdr:nvPicPr>
        <xdr:blipFill>
          <a:blip r:embed="rId3"/>
          <a:stretch>
            <a:fillRect/>
          </a:stretch>
        </xdr:blipFill>
        <xdr:spPr>
          <a:xfrm>
            <a:off x="847" y="206"/>
            <a:ext cx="38" cy="38"/>
          </a:xfrm>
          <a:prstGeom prst="rect">
            <a:avLst/>
          </a:prstGeom>
          <a:noFill/>
          <a:ln w="9525" cmpd="sng">
            <a:noFill/>
          </a:ln>
        </xdr:spPr>
      </xdr:pic>
    </xdr:grpSp>
    <xdr:clientData/>
  </xdr:twoCellAnchor>
  <xdr:oneCellAnchor>
    <xdr:from>
      <xdr:col>8</xdr:col>
      <xdr:colOff>342900</xdr:colOff>
      <xdr:row>13</xdr:row>
      <xdr:rowOff>142875</xdr:rowOff>
    </xdr:from>
    <xdr:ext cx="619125" cy="342900"/>
    <xdr:sp>
      <xdr:nvSpPr>
        <xdr:cNvPr id="41" name="Text Box 82"/>
        <xdr:cNvSpPr txBox="1">
          <a:spLocks noChangeArrowheads="1"/>
        </xdr:cNvSpPr>
      </xdr:nvSpPr>
      <xdr:spPr>
        <a:xfrm>
          <a:off x="3171825" y="2705100"/>
          <a:ext cx="619125" cy="342900"/>
        </a:xfrm>
        <a:prstGeom prst="rect">
          <a:avLst/>
        </a:prstGeom>
        <a:noFill/>
        <a:ln w="9525" cmpd="sng">
          <a:noFill/>
        </a:ln>
      </xdr:spPr>
      <xdr:txBody>
        <a:bodyPr vertOverflow="clip" wrap="square" lIns="18288" tIns="22860" rIns="18288" bIns="0">
          <a:spAutoFit/>
        </a:bodyPr>
        <a:p>
          <a:pPr algn="ctr">
            <a:defRPr/>
          </a:pPr>
          <a:r>
            <a:rPr lang="en-US" cap="none" sz="1000" b="0" i="0" u="none" baseline="0">
              <a:solidFill>
                <a:srgbClr val="000000"/>
              </a:solidFill>
              <a:latin typeface="Arial"/>
              <a:ea typeface="Arial"/>
              <a:cs typeface="Arial"/>
            </a:rPr>
            <a:t>Linke
</a:t>
          </a:r>
          <a:r>
            <a:rPr lang="en-US" cap="none" sz="1000" b="0" i="0" u="none" baseline="0">
              <a:solidFill>
                <a:srgbClr val="000000"/>
              </a:solidFill>
              <a:latin typeface="Arial"/>
              <a:ea typeface="Arial"/>
              <a:cs typeface="Arial"/>
            </a:rPr>
            <a:t>Raumhälfte</a:t>
          </a:r>
        </a:p>
      </xdr:txBody>
    </xdr:sp>
    <xdr:clientData/>
  </xdr:oneCellAnchor>
  <xdr:oneCellAnchor>
    <xdr:from>
      <xdr:col>10</xdr:col>
      <xdr:colOff>276225</xdr:colOff>
      <xdr:row>13</xdr:row>
      <xdr:rowOff>152400</xdr:rowOff>
    </xdr:from>
    <xdr:ext cx="619125" cy="342900"/>
    <xdr:sp>
      <xdr:nvSpPr>
        <xdr:cNvPr id="42" name="Text Box 83"/>
        <xdr:cNvSpPr txBox="1">
          <a:spLocks noChangeArrowheads="1"/>
        </xdr:cNvSpPr>
      </xdr:nvSpPr>
      <xdr:spPr>
        <a:xfrm>
          <a:off x="4371975" y="2714625"/>
          <a:ext cx="619125" cy="342900"/>
        </a:xfrm>
        <a:prstGeom prst="rect">
          <a:avLst/>
        </a:prstGeom>
        <a:noFill/>
        <a:ln w="9525" cmpd="sng">
          <a:noFill/>
        </a:ln>
      </xdr:spPr>
      <xdr:txBody>
        <a:bodyPr vertOverflow="clip" wrap="square" lIns="18288" tIns="22860" rIns="18288" bIns="0">
          <a:spAutoFit/>
        </a:bodyPr>
        <a:p>
          <a:pPr algn="ctr">
            <a:defRPr/>
          </a:pPr>
          <a:r>
            <a:rPr lang="en-US" cap="none" sz="1000" b="0" i="0" u="none" baseline="0">
              <a:solidFill>
                <a:srgbClr val="000000"/>
              </a:solidFill>
              <a:latin typeface="Arial"/>
              <a:ea typeface="Arial"/>
              <a:cs typeface="Arial"/>
            </a:rPr>
            <a:t>Rechte
</a:t>
          </a:r>
          <a:r>
            <a:rPr lang="en-US" cap="none" sz="1000" b="0" i="0" u="none" baseline="0">
              <a:solidFill>
                <a:srgbClr val="000000"/>
              </a:solidFill>
              <a:latin typeface="Arial"/>
              <a:ea typeface="Arial"/>
              <a:cs typeface="Arial"/>
            </a:rPr>
            <a:t>Raumhälfte</a:t>
          </a:r>
        </a:p>
      </xdr:txBody>
    </xdr:sp>
    <xdr:clientData/>
  </xdr:oneCellAnchor>
  <xdr:twoCellAnchor>
    <xdr:from>
      <xdr:col>16</xdr:col>
      <xdr:colOff>180975</xdr:colOff>
      <xdr:row>26</xdr:row>
      <xdr:rowOff>123825</xdr:rowOff>
    </xdr:from>
    <xdr:to>
      <xdr:col>21</xdr:col>
      <xdr:colOff>266700</xdr:colOff>
      <xdr:row>33</xdr:row>
      <xdr:rowOff>171450</xdr:rowOff>
    </xdr:to>
    <xdr:sp>
      <xdr:nvSpPr>
        <xdr:cNvPr id="43" name="Text Box 97"/>
        <xdr:cNvSpPr txBox="1">
          <a:spLocks noChangeArrowheads="1"/>
        </xdr:cNvSpPr>
      </xdr:nvSpPr>
      <xdr:spPr>
        <a:xfrm>
          <a:off x="6867525" y="5029200"/>
          <a:ext cx="2200275" cy="1343025"/>
        </a:xfrm>
        <a:prstGeom prst="rect">
          <a:avLst/>
        </a:prstGeom>
        <a:solidFill>
          <a:srgbClr val="FFFFCC"/>
        </a:solidFill>
        <a:ln w="9525" cmpd="sng">
          <a:noFill/>
        </a:ln>
      </xdr:spPr>
      <xdr:txBody>
        <a:bodyPr vertOverflow="clip" wrap="square" lIns="27432" tIns="22860" rIns="0" bIns="0"/>
        <a:p>
          <a:pPr algn="l">
            <a:defRPr/>
          </a:pPr>
          <a:r>
            <a:rPr lang="en-US" cap="none" sz="1200" b="1" i="0" u="none" baseline="0">
              <a:solidFill>
                <a:srgbClr val="000000"/>
              </a:solidFill>
            </a:rPr>
            <a:t>Bauvorhaben:</a:t>
          </a:r>
        </a:p>
      </xdr:txBody>
    </xdr:sp>
    <xdr:clientData/>
  </xdr:twoCellAnchor>
  <xdr:twoCellAnchor editAs="oneCell">
    <xdr:from>
      <xdr:col>16</xdr:col>
      <xdr:colOff>314325</xdr:colOff>
      <xdr:row>0</xdr:row>
      <xdr:rowOff>19050</xdr:rowOff>
    </xdr:from>
    <xdr:to>
      <xdr:col>22</xdr:col>
      <xdr:colOff>276225</xdr:colOff>
      <xdr:row>1</xdr:row>
      <xdr:rowOff>38100</xdr:rowOff>
    </xdr:to>
    <xdr:pic>
      <xdr:nvPicPr>
        <xdr:cNvPr id="44" name="Grafik 2"/>
        <xdr:cNvPicPr preferRelativeResize="1">
          <a:picLocks noChangeAspect="1"/>
        </xdr:cNvPicPr>
      </xdr:nvPicPr>
      <xdr:blipFill>
        <a:blip r:embed="rId4"/>
        <a:stretch>
          <a:fillRect/>
        </a:stretch>
      </xdr:blipFill>
      <xdr:spPr>
        <a:xfrm>
          <a:off x="7000875" y="19050"/>
          <a:ext cx="2371725" cy="4286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9</xdr:row>
      <xdr:rowOff>9525</xdr:rowOff>
    </xdr:from>
    <xdr:to>
      <xdr:col>13</xdr:col>
      <xdr:colOff>0</xdr:colOff>
      <xdr:row>20</xdr:row>
      <xdr:rowOff>190500</xdr:rowOff>
    </xdr:to>
    <xdr:sp>
      <xdr:nvSpPr>
        <xdr:cNvPr id="1" name="Freeform 2"/>
        <xdr:cNvSpPr>
          <a:spLocks/>
        </xdr:cNvSpPr>
      </xdr:nvSpPr>
      <xdr:spPr>
        <a:xfrm>
          <a:off x="2333625" y="1885950"/>
          <a:ext cx="3581400" cy="2085975"/>
        </a:xfrm>
        <a:custGeom>
          <a:pathLst>
            <a:path h="217" w="376">
              <a:moveTo>
                <a:pt x="0" y="0"/>
              </a:moveTo>
              <a:lnTo>
                <a:pt x="376" y="0"/>
              </a:lnTo>
              <a:lnTo>
                <a:pt x="376" y="93"/>
              </a:lnTo>
              <a:lnTo>
                <a:pt x="186" y="217"/>
              </a:lnTo>
              <a:lnTo>
                <a:pt x="0" y="93"/>
              </a:lnTo>
              <a:lnTo>
                <a:pt x="0" y="0"/>
              </a:lnTo>
              <a:close/>
            </a:path>
          </a:pathLst>
        </a:cu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14</xdr:row>
      <xdr:rowOff>0</xdr:rowOff>
    </xdr:from>
    <xdr:to>
      <xdr:col>13</xdr:col>
      <xdr:colOff>0</xdr:colOff>
      <xdr:row>21</xdr:row>
      <xdr:rowOff>0</xdr:rowOff>
    </xdr:to>
    <xdr:sp>
      <xdr:nvSpPr>
        <xdr:cNvPr id="2" name="Line 3"/>
        <xdr:cNvSpPr>
          <a:spLocks/>
        </xdr:cNvSpPr>
      </xdr:nvSpPr>
      <xdr:spPr>
        <a:xfrm flipV="1">
          <a:off x="4095750" y="2771775"/>
          <a:ext cx="1819275" cy="1219200"/>
        </a:xfrm>
        <a:prstGeom prst="line">
          <a:avLst/>
        </a:prstGeom>
        <a:noFill/>
        <a:ln w="25400"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676275</xdr:colOff>
      <xdr:row>7</xdr:row>
      <xdr:rowOff>0</xdr:rowOff>
    </xdr:from>
    <xdr:to>
      <xdr:col>9</xdr:col>
      <xdr:colOff>76200</xdr:colOff>
      <xdr:row>7</xdr:row>
      <xdr:rowOff>142875</xdr:rowOff>
    </xdr:to>
    <xdr:sp>
      <xdr:nvSpPr>
        <xdr:cNvPr id="3" name="Oval 4"/>
        <xdr:cNvSpPr>
          <a:spLocks/>
        </xdr:cNvSpPr>
      </xdr:nvSpPr>
      <xdr:spPr>
        <a:xfrm>
          <a:off x="3505200" y="1504950"/>
          <a:ext cx="161925" cy="142875"/>
        </a:xfrm>
        <a:prstGeom prst="ellipse">
          <a:avLst/>
        </a:prstGeom>
        <a:solidFill>
          <a:srgbClr val="C0C0C0"/>
        </a:solid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428625</xdr:colOff>
      <xdr:row>7</xdr:row>
      <xdr:rowOff>0</xdr:rowOff>
    </xdr:from>
    <xdr:to>
      <xdr:col>11</xdr:col>
      <xdr:colOff>85725</xdr:colOff>
      <xdr:row>7</xdr:row>
      <xdr:rowOff>142875</xdr:rowOff>
    </xdr:to>
    <xdr:sp>
      <xdr:nvSpPr>
        <xdr:cNvPr id="4" name="Oval 5"/>
        <xdr:cNvSpPr>
          <a:spLocks/>
        </xdr:cNvSpPr>
      </xdr:nvSpPr>
      <xdr:spPr>
        <a:xfrm>
          <a:off x="4524375" y="1504950"/>
          <a:ext cx="161925" cy="142875"/>
        </a:xfrm>
        <a:prstGeom prst="ellipse">
          <a:avLst/>
        </a:prstGeom>
        <a:solidFill>
          <a:srgbClr val="C0C0C0"/>
        </a:solid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21</xdr:row>
      <xdr:rowOff>19050</xdr:rowOff>
    </xdr:from>
    <xdr:to>
      <xdr:col>10</xdr:col>
      <xdr:colOff>0</xdr:colOff>
      <xdr:row>21</xdr:row>
      <xdr:rowOff>19050</xdr:rowOff>
    </xdr:to>
    <xdr:sp>
      <xdr:nvSpPr>
        <xdr:cNvPr id="5" name="AutoShape 6"/>
        <xdr:cNvSpPr>
          <a:spLocks/>
        </xdr:cNvSpPr>
      </xdr:nvSpPr>
      <xdr:spPr>
        <a:xfrm>
          <a:off x="4095750" y="4010025"/>
          <a:ext cx="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0</xdr:colOff>
      <xdr:row>13</xdr:row>
      <xdr:rowOff>200025</xdr:rowOff>
    </xdr:from>
    <xdr:to>
      <xdr:col>10</xdr:col>
      <xdr:colOff>9525</xdr:colOff>
      <xdr:row>21</xdr:row>
      <xdr:rowOff>0</xdr:rowOff>
    </xdr:to>
    <xdr:sp>
      <xdr:nvSpPr>
        <xdr:cNvPr id="6" name="Freeform 7"/>
        <xdr:cNvSpPr>
          <a:spLocks/>
        </xdr:cNvSpPr>
      </xdr:nvSpPr>
      <xdr:spPr>
        <a:xfrm>
          <a:off x="2324100" y="2762250"/>
          <a:ext cx="1781175" cy="1228725"/>
        </a:xfrm>
        <a:custGeom>
          <a:pathLst>
            <a:path h="125" w="187">
              <a:moveTo>
                <a:pt x="187" y="125"/>
              </a:moveTo>
              <a:lnTo>
                <a:pt x="0" y="0"/>
              </a:lnTo>
            </a:path>
          </a:pathLst>
        </a:custGeom>
        <a:noFill/>
        <a:ln w="25400"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152400</xdr:colOff>
      <xdr:row>18</xdr:row>
      <xdr:rowOff>66675</xdr:rowOff>
    </xdr:from>
    <xdr:to>
      <xdr:col>3</xdr:col>
      <xdr:colOff>152400</xdr:colOff>
      <xdr:row>21</xdr:row>
      <xdr:rowOff>114300</xdr:rowOff>
    </xdr:to>
    <xdr:sp>
      <xdr:nvSpPr>
        <xdr:cNvPr id="7" name="Line 8"/>
        <xdr:cNvSpPr>
          <a:spLocks/>
        </xdr:cNvSpPr>
      </xdr:nvSpPr>
      <xdr:spPr>
        <a:xfrm>
          <a:off x="1133475" y="3524250"/>
          <a:ext cx="0" cy="581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25</xdr:row>
      <xdr:rowOff>85725</xdr:rowOff>
    </xdr:from>
    <xdr:to>
      <xdr:col>13</xdr:col>
      <xdr:colOff>123825</xdr:colOff>
      <xdr:row>25</xdr:row>
      <xdr:rowOff>85725</xdr:rowOff>
    </xdr:to>
    <xdr:sp>
      <xdr:nvSpPr>
        <xdr:cNvPr id="8" name="Line 9"/>
        <xdr:cNvSpPr>
          <a:spLocks/>
        </xdr:cNvSpPr>
      </xdr:nvSpPr>
      <xdr:spPr>
        <a:xfrm>
          <a:off x="2219325" y="4829175"/>
          <a:ext cx="381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152400</xdr:colOff>
      <xdr:row>5</xdr:row>
      <xdr:rowOff>38100</xdr:rowOff>
    </xdr:from>
    <xdr:to>
      <xdr:col>2</xdr:col>
      <xdr:colOff>152400</xdr:colOff>
      <xdr:row>21</xdr:row>
      <xdr:rowOff>114300</xdr:rowOff>
    </xdr:to>
    <xdr:sp>
      <xdr:nvSpPr>
        <xdr:cNvPr id="9" name="Line 10"/>
        <xdr:cNvSpPr>
          <a:spLocks/>
        </xdr:cNvSpPr>
      </xdr:nvSpPr>
      <xdr:spPr>
        <a:xfrm>
          <a:off x="838200" y="1133475"/>
          <a:ext cx="0" cy="2971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3</xdr:row>
      <xdr:rowOff>85725</xdr:rowOff>
    </xdr:from>
    <xdr:to>
      <xdr:col>9</xdr:col>
      <xdr:colOff>161925</xdr:colOff>
      <xdr:row>3</xdr:row>
      <xdr:rowOff>85725</xdr:rowOff>
    </xdr:to>
    <xdr:sp>
      <xdr:nvSpPr>
        <xdr:cNvPr id="10" name="Line 11"/>
        <xdr:cNvSpPr>
          <a:spLocks/>
        </xdr:cNvSpPr>
      </xdr:nvSpPr>
      <xdr:spPr>
        <a:xfrm>
          <a:off x="2219325" y="819150"/>
          <a:ext cx="1533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381000</xdr:colOff>
      <xdr:row>3</xdr:row>
      <xdr:rowOff>85725</xdr:rowOff>
    </xdr:from>
    <xdr:to>
      <xdr:col>13</xdr:col>
      <xdr:colOff>142875</xdr:colOff>
      <xdr:row>3</xdr:row>
      <xdr:rowOff>85725</xdr:rowOff>
    </xdr:to>
    <xdr:sp>
      <xdr:nvSpPr>
        <xdr:cNvPr id="11" name="Line 12"/>
        <xdr:cNvSpPr>
          <a:spLocks/>
        </xdr:cNvSpPr>
      </xdr:nvSpPr>
      <xdr:spPr>
        <a:xfrm>
          <a:off x="4476750" y="819150"/>
          <a:ext cx="1581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152400</xdr:colOff>
      <xdr:row>12</xdr:row>
      <xdr:rowOff>38100</xdr:rowOff>
    </xdr:from>
    <xdr:to>
      <xdr:col>3</xdr:col>
      <xdr:colOff>152400</xdr:colOff>
      <xdr:row>16</xdr:row>
      <xdr:rowOff>114300</xdr:rowOff>
    </xdr:to>
    <xdr:sp>
      <xdr:nvSpPr>
        <xdr:cNvPr id="12" name="Line 13"/>
        <xdr:cNvSpPr>
          <a:spLocks/>
        </xdr:cNvSpPr>
      </xdr:nvSpPr>
      <xdr:spPr>
        <a:xfrm>
          <a:off x="1133475" y="2438400"/>
          <a:ext cx="0" cy="771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152400</xdr:colOff>
      <xdr:row>8</xdr:row>
      <xdr:rowOff>9525</xdr:rowOff>
    </xdr:from>
    <xdr:to>
      <xdr:col>3</xdr:col>
      <xdr:colOff>152400</xdr:colOff>
      <xdr:row>10</xdr:row>
      <xdr:rowOff>142875</xdr:rowOff>
    </xdr:to>
    <xdr:sp>
      <xdr:nvSpPr>
        <xdr:cNvPr id="13" name="Line 14"/>
        <xdr:cNvSpPr>
          <a:spLocks/>
        </xdr:cNvSpPr>
      </xdr:nvSpPr>
      <xdr:spPr>
        <a:xfrm>
          <a:off x="1133475" y="1714500"/>
          <a:ext cx="0" cy="46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152400</xdr:colOff>
      <xdr:row>5</xdr:row>
      <xdr:rowOff>38100</xdr:rowOff>
    </xdr:from>
    <xdr:to>
      <xdr:col>3</xdr:col>
      <xdr:colOff>152400</xdr:colOff>
      <xdr:row>6</xdr:row>
      <xdr:rowOff>123825</xdr:rowOff>
    </xdr:to>
    <xdr:sp>
      <xdr:nvSpPr>
        <xdr:cNvPr id="14" name="Line 15"/>
        <xdr:cNvSpPr>
          <a:spLocks/>
        </xdr:cNvSpPr>
      </xdr:nvSpPr>
      <xdr:spPr>
        <a:xfrm>
          <a:off x="1133475" y="113347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161925</xdr:colOff>
      <xdr:row>18</xdr:row>
      <xdr:rowOff>66675</xdr:rowOff>
    </xdr:from>
    <xdr:to>
      <xdr:col>15</xdr:col>
      <xdr:colOff>161925</xdr:colOff>
      <xdr:row>21</xdr:row>
      <xdr:rowOff>114300</xdr:rowOff>
    </xdr:to>
    <xdr:sp>
      <xdr:nvSpPr>
        <xdr:cNvPr id="15" name="Line 16"/>
        <xdr:cNvSpPr>
          <a:spLocks/>
        </xdr:cNvSpPr>
      </xdr:nvSpPr>
      <xdr:spPr>
        <a:xfrm>
          <a:off x="6562725" y="3524250"/>
          <a:ext cx="0" cy="581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161925</xdr:colOff>
      <xdr:row>12</xdr:row>
      <xdr:rowOff>38100</xdr:rowOff>
    </xdr:from>
    <xdr:to>
      <xdr:col>15</xdr:col>
      <xdr:colOff>161925</xdr:colOff>
      <xdr:row>16</xdr:row>
      <xdr:rowOff>114300</xdr:rowOff>
    </xdr:to>
    <xdr:sp>
      <xdr:nvSpPr>
        <xdr:cNvPr id="16" name="Line 17"/>
        <xdr:cNvSpPr>
          <a:spLocks/>
        </xdr:cNvSpPr>
      </xdr:nvSpPr>
      <xdr:spPr>
        <a:xfrm>
          <a:off x="6562725" y="2438400"/>
          <a:ext cx="0" cy="771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161925</xdr:colOff>
      <xdr:row>8</xdr:row>
      <xdr:rowOff>9525</xdr:rowOff>
    </xdr:from>
    <xdr:to>
      <xdr:col>15</xdr:col>
      <xdr:colOff>161925</xdr:colOff>
      <xdr:row>10</xdr:row>
      <xdr:rowOff>142875</xdr:rowOff>
    </xdr:to>
    <xdr:sp>
      <xdr:nvSpPr>
        <xdr:cNvPr id="17" name="Line 18"/>
        <xdr:cNvSpPr>
          <a:spLocks/>
        </xdr:cNvSpPr>
      </xdr:nvSpPr>
      <xdr:spPr>
        <a:xfrm>
          <a:off x="6562725" y="1714500"/>
          <a:ext cx="0" cy="46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161925</xdr:colOff>
      <xdr:row>5</xdr:row>
      <xdr:rowOff>38100</xdr:rowOff>
    </xdr:from>
    <xdr:to>
      <xdr:col>15</xdr:col>
      <xdr:colOff>161925</xdr:colOff>
      <xdr:row>6</xdr:row>
      <xdr:rowOff>123825</xdr:rowOff>
    </xdr:to>
    <xdr:sp>
      <xdr:nvSpPr>
        <xdr:cNvPr id="18" name="Line 19"/>
        <xdr:cNvSpPr>
          <a:spLocks/>
        </xdr:cNvSpPr>
      </xdr:nvSpPr>
      <xdr:spPr>
        <a:xfrm>
          <a:off x="6562725" y="113347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6</xdr:row>
      <xdr:rowOff>19050</xdr:rowOff>
    </xdr:from>
    <xdr:to>
      <xdr:col>10</xdr:col>
      <xdr:colOff>0</xdr:colOff>
      <xdr:row>21</xdr:row>
      <xdr:rowOff>9525</xdr:rowOff>
    </xdr:to>
    <xdr:sp>
      <xdr:nvSpPr>
        <xdr:cNvPr id="19" name="Line 21"/>
        <xdr:cNvSpPr>
          <a:spLocks/>
        </xdr:cNvSpPr>
      </xdr:nvSpPr>
      <xdr:spPr>
        <a:xfrm flipV="1">
          <a:off x="4095750" y="1352550"/>
          <a:ext cx="0" cy="264795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0</xdr:rowOff>
    </xdr:from>
    <xdr:to>
      <xdr:col>14</xdr:col>
      <xdr:colOff>0</xdr:colOff>
      <xdr:row>22</xdr:row>
      <xdr:rowOff>0</xdr:rowOff>
    </xdr:to>
    <xdr:sp>
      <xdr:nvSpPr>
        <xdr:cNvPr id="20" name="Rectangle 27"/>
        <xdr:cNvSpPr>
          <a:spLocks/>
        </xdr:cNvSpPr>
      </xdr:nvSpPr>
      <xdr:spPr>
        <a:xfrm>
          <a:off x="2085975" y="1095375"/>
          <a:ext cx="4067175" cy="31242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438150</xdr:colOff>
      <xdr:row>20</xdr:row>
      <xdr:rowOff>66675</xdr:rowOff>
    </xdr:from>
    <xdr:to>
      <xdr:col>10</xdr:col>
      <xdr:colOff>76200</xdr:colOff>
      <xdr:row>20</xdr:row>
      <xdr:rowOff>200025</xdr:rowOff>
    </xdr:to>
    <xdr:sp>
      <xdr:nvSpPr>
        <xdr:cNvPr id="21" name="Oval 37"/>
        <xdr:cNvSpPr>
          <a:spLocks noChangeAspect="1"/>
        </xdr:cNvSpPr>
      </xdr:nvSpPr>
      <xdr:spPr>
        <a:xfrm>
          <a:off x="4029075" y="3848100"/>
          <a:ext cx="142875" cy="133350"/>
        </a:xfrm>
        <a:prstGeom prst="ellipse">
          <a:avLst/>
        </a:prstGeom>
        <a:solidFill>
          <a:srgbClr val="008000"/>
        </a:solidFill>
        <a:ln w="19050"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428625</xdr:colOff>
      <xdr:row>20</xdr:row>
      <xdr:rowOff>9525</xdr:rowOff>
    </xdr:from>
    <xdr:to>
      <xdr:col>10</xdr:col>
      <xdr:colOff>0</xdr:colOff>
      <xdr:row>20</xdr:row>
      <xdr:rowOff>47625</xdr:rowOff>
    </xdr:to>
    <xdr:sp>
      <xdr:nvSpPr>
        <xdr:cNvPr id="22" name="Line 38"/>
        <xdr:cNvSpPr>
          <a:spLocks/>
        </xdr:cNvSpPr>
      </xdr:nvSpPr>
      <xdr:spPr>
        <a:xfrm flipH="1">
          <a:off x="4019550" y="3790950"/>
          <a:ext cx="76200" cy="381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20</xdr:row>
      <xdr:rowOff>9525</xdr:rowOff>
    </xdr:from>
    <xdr:to>
      <xdr:col>10</xdr:col>
      <xdr:colOff>85725</xdr:colOff>
      <xdr:row>20</xdr:row>
      <xdr:rowOff>47625</xdr:rowOff>
    </xdr:to>
    <xdr:sp>
      <xdr:nvSpPr>
        <xdr:cNvPr id="23" name="Line 39"/>
        <xdr:cNvSpPr>
          <a:spLocks/>
        </xdr:cNvSpPr>
      </xdr:nvSpPr>
      <xdr:spPr>
        <a:xfrm>
          <a:off x="4095750" y="3790950"/>
          <a:ext cx="85725" cy="381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400050</xdr:colOff>
      <xdr:row>5</xdr:row>
      <xdr:rowOff>0</xdr:rowOff>
    </xdr:from>
    <xdr:to>
      <xdr:col>22</xdr:col>
      <xdr:colOff>123825</xdr:colOff>
      <xdr:row>5</xdr:row>
      <xdr:rowOff>219075</xdr:rowOff>
    </xdr:to>
    <xdr:grpSp>
      <xdr:nvGrpSpPr>
        <xdr:cNvPr id="24" name="Group 47"/>
        <xdr:cNvGrpSpPr>
          <a:grpSpLocks/>
        </xdr:cNvGrpSpPr>
      </xdr:nvGrpSpPr>
      <xdr:grpSpPr>
        <a:xfrm>
          <a:off x="7572375" y="1095375"/>
          <a:ext cx="1685925" cy="219075"/>
          <a:chOff x="791" y="99"/>
          <a:chExt cx="177" cy="23"/>
        </a:xfrm>
        <a:solidFill>
          <a:srgbClr val="FFFFFF"/>
        </a:solidFill>
      </xdr:grpSpPr>
      <xdr:sp>
        <xdr:nvSpPr>
          <xdr:cNvPr id="25" name="Line 48"/>
          <xdr:cNvSpPr>
            <a:spLocks/>
          </xdr:cNvSpPr>
        </xdr:nvSpPr>
        <xdr:spPr>
          <a:xfrm>
            <a:off x="791" y="109"/>
            <a:ext cx="17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Line 49"/>
          <xdr:cNvSpPr>
            <a:spLocks/>
          </xdr:cNvSpPr>
        </xdr:nvSpPr>
        <xdr:spPr>
          <a:xfrm flipH="1" flipV="1">
            <a:off x="801" y="99"/>
            <a:ext cx="0" cy="23"/>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7" name="Line 50"/>
          <xdr:cNvSpPr>
            <a:spLocks/>
          </xdr:cNvSpPr>
        </xdr:nvSpPr>
        <xdr:spPr>
          <a:xfrm flipH="1" flipV="1">
            <a:off x="957" y="99"/>
            <a:ext cx="0" cy="23"/>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18</xdr:col>
      <xdr:colOff>47625</xdr:colOff>
      <xdr:row>5</xdr:row>
      <xdr:rowOff>200025</xdr:rowOff>
    </xdr:from>
    <xdr:to>
      <xdr:col>18</xdr:col>
      <xdr:colOff>47625</xdr:colOff>
      <xdr:row>7</xdr:row>
      <xdr:rowOff>9525</xdr:rowOff>
    </xdr:to>
    <xdr:sp>
      <xdr:nvSpPr>
        <xdr:cNvPr id="28" name="Line 51"/>
        <xdr:cNvSpPr>
          <a:spLocks/>
        </xdr:cNvSpPr>
      </xdr:nvSpPr>
      <xdr:spPr>
        <a:xfrm flipH="1" flipV="1">
          <a:off x="7667625" y="1295400"/>
          <a:ext cx="0" cy="219075"/>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19050</xdr:colOff>
      <xdr:row>5</xdr:row>
      <xdr:rowOff>200025</xdr:rowOff>
    </xdr:from>
    <xdr:to>
      <xdr:col>22</xdr:col>
      <xdr:colOff>19050</xdr:colOff>
      <xdr:row>7</xdr:row>
      <xdr:rowOff>9525</xdr:rowOff>
    </xdr:to>
    <xdr:sp>
      <xdr:nvSpPr>
        <xdr:cNvPr id="29" name="Line 52"/>
        <xdr:cNvSpPr>
          <a:spLocks/>
        </xdr:cNvSpPr>
      </xdr:nvSpPr>
      <xdr:spPr>
        <a:xfrm flipH="1" flipV="1">
          <a:off x="9153525" y="1295400"/>
          <a:ext cx="0" cy="219075"/>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409575</xdr:colOff>
      <xdr:row>11</xdr:row>
      <xdr:rowOff>104775</xdr:rowOff>
    </xdr:from>
    <xdr:to>
      <xdr:col>8</xdr:col>
      <xdr:colOff>685800</xdr:colOff>
      <xdr:row>12</xdr:row>
      <xdr:rowOff>104775</xdr:rowOff>
    </xdr:to>
    <xdr:sp>
      <xdr:nvSpPr>
        <xdr:cNvPr id="30" name="Text Box 58"/>
        <xdr:cNvSpPr txBox="1">
          <a:spLocks noChangeArrowheads="1"/>
        </xdr:cNvSpPr>
      </xdr:nvSpPr>
      <xdr:spPr>
        <a:xfrm>
          <a:off x="2733675" y="2305050"/>
          <a:ext cx="781050" cy="20002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P1</a:t>
          </a:r>
          <a:r>
            <a:rPr lang="en-US" cap="none" sz="1000" b="0" i="0" u="none" baseline="0">
              <a:solidFill>
                <a:srgbClr val="000000"/>
              </a:solidFill>
              <a:latin typeface="Arial"/>
              <a:ea typeface="Arial"/>
              <a:cs typeface="Arial"/>
            </a:rPr>
            <a:t> (Pellets)</a:t>
          </a:r>
        </a:p>
      </xdr:txBody>
    </xdr:sp>
    <xdr:clientData/>
  </xdr:twoCellAnchor>
  <xdr:twoCellAnchor>
    <xdr:from>
      <xdr:col>7</xdr:col>
      <xdr:colOff>180975</xdr:colOff>
      <xdr:row>18</xdr:row>
      <xdr:rowOff>114300</xdr:rowOff>
    </xdr:from>
    <xdr:to>
      <xdr:col>8</xdr:col>
      <xdr:colOff>381000</xdr:colOff>
      <xdr:row>20</xdr:row>
      <xdr:rowOff>9525</xdr:rowOff>
    </xdr:to>
    <xdr:sp>
      <xdr:nvSpPr>
        <xdr:cNvPr id="31" name="Text Box 59"/>
        <xdr:cNvSpPr txBox="1">
          <a:spLocks noChangeArrowheads="1"/>
        </xdr:cNvSpPr>
      </xdr:nvSpPr>
      <xdr:spPr>
        <a:xfrm>
          <a:off x="2505075" y="3571875"/>
          <a:ext cx="704850" cy="2190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(Leerraum)</a:t>
          </a:r>
        </a:p>
      </xdr:txBody>
    </xdr:sp>
    <xdr:clientData/>
  </xdr:twoCellAnchor>
  <xdr:twoCellAnchor>
    <xdr:from>
      <xdr:col>11</xdr:col>
      <xdr:colOff>28575</xdr:colOff>
      <xdr:row>11</xdr:row>
      <xdr:rowOff>104775</xdr:rowOff>
    </xdr:from>
    <xdr:to>
      <xdr:col>12</xdr:col>
      <xdr:colOff>38100</xdr:colOff>
      <xdr:row>12</xdr:row>
      <xdr:rowOff>104775</xdr:rowOff>
    </xdr:to>
    <xdr:sp>
      <xdr:nvSpPr>
        <xdr:cNvPr id="32" name="Text Box 60"/>
        <xdr:cNvSpPr txBox="1">
          <a:spLocks noChangeArrowheads="1"/>
        </xdr:cNvSpPr>
      </xdr:nvSpPr>
      <xdr:spPr>
        <a:xfrm>
          <a:off x="4629150" y="2305050"/>
          <a:ext cx="819150" cy="20002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P2</a:t>
          </a:r>
          <a:r>
            <a:rPr lang="en-US" cap="none" sz="1000" b="0" i="0" u="none" baseline="0">
              <a:solidFill>
                <a:srgbClr val="000000"/>
              </a:solidFill>
              <a:latin typeface="Arial"/>
              <a:ea typeface="Arial"/>
              <a:cs typeface="Arial"/>
            </a:rPr>
            <a:t> (Pellets)</a:t>
          </a:r>
        </a:p>
      </xdr:txBody>
    </xdr:sp>
    <xdr:clientData/>
  </xdr:twoCellAnchor>
  <xdr:twoCellAnchor>
    <xdr:from>
      <xdr:col>7</xdr:col>
      <xdr:colOff>180975</xdr:colOff>
      <xdr:row>6</xdr:row>
      <xdr:rowOff>161925</xdr:rowOff>
    </xdr:from>
    <xdr:to>
      <xdr:col>8</xdr:col>
      <xdr:colOff>381000</xdr:colOff>
      <xdr:row>8</xdr:row>
      <xdr:rowOff>0</xdr:rowOff>
    </xdr:to>
    <xdr:sp>
      <xdr:nvSpPr>
        <xdr:cNvPr id="33" name="Text Box 61"/>
        <xdr:cNvSpPr txBox="1">
          <a:spLocks noChangeArrowheads="1"/>
        </xdr:cNvSpPr>
      </xdr:nvSpPr>
      <xdr:spPr>
        <a:xfrm>
          <a:off x="2505075" y="1495425"/>
          <a:ext cx="704850" cy="20955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(Leerraum)</a:t>
          </a:r>
        </a:p>
      </xdr:txBody>
    </xdr:sp>
    <xdr:clientData/>
  </xdr:twoCellAnchor>
  <xdr:twoCellAnchor>
    <xdr:from>
      <xdr:col>11</xdr:col>
      <xdr:colOff>400050</xdr:colOff>
      <xdr:row>18</xdr:row>
      <xdr:rowOff>114300</xdr:rowOff>
    </xdr:from>
    <xdr:to>
      <xdr:col>12</xdr:col>
      <xdr:colOff>295275</xdr:colOff>
      <xdr:row>20</xdr:row>
      <xdr:rowOff>9525</xdr:rowOff>
    </xdr:to>
    <xdr:sp>
      <xdr:nvSpPr>
        <xdr:cNvPr id="34" name="Text Box 62"/>
        <xdr:cNvSpPr txBox="1">
          <a:spLocks noChangeArrowheads="1"/>
        </xdr:cNvSpPr>
      </xdr:nvSpPr>
      <xdr:spPr>
        <a:xfrm>
          <a:off x="5000625" y="3571875"/>
          <a:ext cx="704850" cy="2190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(Leerraum)</a:t>
          </a:r>
        </a:p>
      </xdr:txBody>
    </xdr:sp>
    <xdr:clientData/>
  </xdr:twoCellAnchor>
  <xdr:twoCellAnchor>
    <xdr:from>
      <xdr:col>11</xdr:col>
      <xdr:colOff>400050</xdr:colOff>
      <xdr:row>6</xdr:row>
      <xdr:rowOff>161925</xdr:rowOff>
    </xdr:from>
    <xdr:to>
      <xdr:col>12</xdr:col>
      <xdr:colOff>295275</xdr:colOff>
      <xdr:row>8</xdr:row>
      <xdr:rowOff>0</xdr:rowOff>
    </xdr:to>
    <xdr:sp>
      <xdr:nvSpPr>
        <xdr:cNvPr id="35" name="Text Box 63"/>
        <xdr:cNvSpPr txBox="1">
          <a:spLocks noChangeArrowheads="1"/>
        </xdr:cNvSpPr>
      </xdr:nvSpPr>
      <xdr:spPr>
        <a:xfrm>
          <a:off x="5000625" y="1495425"/>
          <a:ext cx="704850" cy="20955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(Leerraum)</a:t>
          </a:r>
        </a:p>
      </xdr:txBody>
    </xdr:sp>
    <xdr:clientData/>
  </xdr:twoCellAnchor>
  <xdr:twoCellAnchor>
    <xdr:from>
      <xdr:col>16</xdr:col>
      <xdr:colOff>276225</xdr:colOff>
      <xdr:row>20</xdr:row>
      <xdr:rowOff>9525</xdr:rowOff>
    </xdr:from>
    <xdr:to>
      <xdr:col>19</xdr:col>
      <xdr:colOff>581025</xdr:colOff>
      <xdr:row>21</xdr:row>
      <xdr:rowOff>85725</xdr:rowOff>
    </xdr:to>
    <xdr:sp>
      <xdr:nvSpPr>
        <xdr:cNvPr id="36" name="Text Box 64"/>
        <xdr:cNvSpPr txBox="1">
          <a:spLocks noChangeArrowheads="1"/>
        </xdr:cNvSpPr>
      </xdr:nvSpPr>
      <xdr:spPr>
        <a:xfrm>
          <a:off x="6962775" y="3790950"/>
          <a:ext cx="1419225" cy="285750"/>
        </a:xfrm>
        <a:prstGeom prst="rect">
          <a:avLst/>
        </a:prstGeom>
        <a:solidFill>
          <a:srgbClr val="FFFFFF"/>
        </a:solidFill>
        <a:ln w="9525" cmpd="sng">
          <a:noFill/>
        </a:ln>
      </xdr:spPr>
      <xdr:txBody>
        <a:bodyPr vertOverflow="clip" wrap="square" lIns="27432" tIns="22860" rIns="0" bIns="0"/>
        <a:p>
          <a:pPr algn="l">
            <a:defRPr/>
          </a:pPr>
          <a:r>
            <a:rPr lang="en-US" cap="none" sz="1200" b="1" i="0" u="none" baseline="0">
              <a:solidFill>
                <a:srgbClr val="000000"/>
              </a:solidFill>
              <a:latin typeface="Arial"/>
              <a:ea typeface="Arial"/>
              <a:cs typeface="Arial"/>
            </a:rPr>
            <a:t>Bauvorhaben:</a:t>
          </a:r>
        </a:p>
      </xdr:txBody>
    </xdr:sp>
    <xdr:clientData/>
  </xdr:twoCellAnchor>
  <xdr:twoCellAnchor>
    <xdr:from>
      <xdr:col>16</xdr:col>
      <xdr:colOff>438150</xdr:colOff>
      <xdr:row>7</xdr:row>
      <xdr:rowOff>9525</xdr:rowOff>
    </xdr:from>
    <xdr:to>
      <xdr:col>22</xdr:col>
      <xdr:colOff>104775</xdr:colOff>
      <xdr:row>18</xdr:row>
      <xdr:rowOff>85725</xdr:rowOff>
    </xdr:to>
    <xdr:grpSp>
      <xdr:nvGrpSpPr>
        <xdr:cNvPr id="37" name="Group 69">
          <a:hlinkClick r:id="rId1"/>
        </xdr:cNvPr>
        <xdr:cNvGrpSpPr>
          <a:grpSpLocks/>
        </xdr:cNvGrpSpPr>
      </xdr:nvGrpSpPr>
      <xdr:grpSpPr>
        <a:xfrm>
          <a:off x="7124700" y="1514475"/>
          <a:ext cx="2114550" cy="2028825"/>
          <a:chOff x="748" y="143"/>
          <a:chExt cx="222" cy="214"/>
        </a:xfrm>
        <a:solidFill>
          <a:srgbClr val="FFFFFF"/>
        </a:solidFill>
      </xdr:grpSpPr>
      <xdr:pic>
        <xdr:nvPicPr>
          <xdr:cNvPr id="38" name="Picture 55"/>
          <xdr:cNvPicPr preferRelativeResize="1">
            <a:picLocks noChangeAspect="1"/>
          </xdr:cNvPicPr>
        </xdr:nvPicPr>
        <xdr:blipFill>
          <a:blip r:embed="rId2"/>
          <a:srcRect l="2799"/>
          <a:stretch>
            <a:fillRect/>
          </a:stretch>
        </xdr:blipFill>
        <xdr:spPr>
          <a:xfrm>
            <a:off x="748" y="143"/>
            <a:ext cx="222" cy="214"/>
          </a:xfrm>
          <a:prstGeom prst="rect">
            <a:avLst/>
          </a:prstGeom>
          <a:noFill/>
          <a:ln w="1" cmpd="sng">
            <a:noFill/>
          </a:ln>
        </xdr:spPr>
      </xdr:pic>
      <xdr:pic>
        <xdr:nvPicPr>
          <xdr:cNvPr id="39" name="Picture 67" descr="LOGO NEU1"/>
          <xdr:cNvPicPr preferRelativeResize="1">
            <a:picLocks noChangeAspect="1"/>
          </xdr:cNvPicPr>
        </xdr:nvPicPr>
        <xdr:blipFill>
          <a:blip r:embed="rId3"/>
          <a:stretch>
            <a:fillRect/>
          </a:stretch>
        </xdr:blipFill>
        <xdr:spPr>
          <a:xfrm>
            <a:off x="852" y="211"/>
            <a:ext cx="38" cy="38"/>
          </a:xfrm>
          <a:prstGeom prst="rect">
            <a:avLst/>
          </a:prstGeom>
          <a:noFill/>
          <a:ln w="9525" cmpd="sng">
            <a:noFill/>
          </a:ln>
        </xdr:spPr>
      </xdr:pic>
      <xdr:sp>
        <xdr:nvSpPr>
          <xdr:cNvPr id="40" name="Text Box 68"/>
          <xdr:cNvSpPr txBox="1">
            <a:spLocks noChangeArrowheads="1"/>
          </xdr:cNvSpPr>
        </xdr:nvSpPr>
        <xdr:spPr>
          <a:xfrm>
            <a:off x="793" y="220"/>
            <a:ext cx="49" cy="22"/>
          </a:xfrm>
          <a:prstGeom prst="rect">
            <a:avLst/>
          </a:prstGeom>
          <a:solidFill>
            <a:srgbClr val="FFFFFF"/>
          </a:solidFill>
          <a:ln w="9525" cmpd="sng">
            <a:noFill/>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Typ 4</a:t>
            </a:r>
          </a:p>
        </xdr:txBody>
      </xdr:sp>
    </xdr:grpSp>
    <xdr:clientData/>
  </xdr:twoCellAnchor>
  <xdr:oneCellAnchor>
    <xdr:from>
      <xdr:col>8</xdr:col>
      <xdr:colOff>323850</xdr:colOff>
      <xdr:row>13</xdr:row>
      <xdr:rowOff>123825</xdr:rowOff>
    </xdr:from>
    <xdr:ext cx="619125" cy="333375"/>
    <xdr:sp>
      <xdr:nvSpPr>
        <xdr:cNvPr id="41" name="Text Box 72"/>
        <xdr:cNvSpPr txBox="1">
          <a:spLocks noChangeArrowheads="1"/>
        </xdr:cNvSpPr>
      </xdr:nvSpPr>
      <xdr:spPr>
        <a:xfrm>
          <a:off x="3152775" y="2686050"/>
          <a:ext cx="619125" cy="333375"/>
        </a:xfrm>
        <a:prstGeom prst="rect">
          <a:avLst/>
        </a:prstGeom>
        <a:noFill/>
        <a:ln w="9525" cmpd="sng">
          <a:noFill/>
        </a:ln>
      </xdr:spPr>
      <xdr:txBody>
        <a:bodyPr vertOverflow="clip" wrap="square" lIns="18288" tIns="22860" rIns="18288" bIns="0">
          <a:spAutoFit/>
        </a:bodyPr>
        <a:p>
          <a:pPr algn="ctr">
            <a:defRPr/>
          </a:pPr>
          <a:r>
            <a:rPr lang="en-US" cap="none" sz="1000" b="0" i="0" u="none" baseline="0">
              <a:solidFill>
                <a:srgbClr val="000000"/>
              </a:solidFill>
              <a:latin typeface="Arial"/>
              <a:ea typeface="Arial"/>
              <a:cs typeface="Arial"/>
            </a:rPr>
            <a:t>Linke
</a:t>
          </a:r>
          <a:r>
            <a:rPr lang="en-US" cap="none" sz="1000" b="0" i="0" u="none" baseline="0">
              <a:solidFill>
                <a:srgbClr val="000000"/>
              </a:solidFill>
              <a:latin typeface="Arial"/>
              <a:ea typeface="Arial"/>
              <a:cs typeface="Arial"/>
            </a:rPr>
            <a:t>Raumhälfte</a:t>
          </a:r>
        </a:p>
      </xdr:txBody>
    </xdr:sp>
    <xdr:clientData/>
  </xdr:oneCellAnchor>
  <xdr:oneCellAnchor>
    <xdr:from>
      <xdr:col>10</xdr:col>
      <xdr:colOff>257175</xdr:colOff>
      <xdr:row>13</xdr:row>
      <xdr:rowOff>133350</xdr:rowOff>
    </xdr:from>
    <xdr:ext cx="619125" cy="342900"/>
    <xdr:sp>
      <xdr:nvSpPr>
        <xdr:cNvPr id="42" name="Text Box 73"/>
        <xdr:cNvSpPr txBox="1">
          <a:spLocks noChangeArrowheads="1"/>
        </xdr:cNvSpPr>
      </xdr:nvSpPr>
      <xdr:spPr>
        <a:xfrm>
          <a:off x="4352925" y="2695575"/>
          <a:ext cx="619125" cy="342900"/>
        </a:xfrm>
        <a:prstGeom prst="rect">
          <a:avLst/>
        </a:prstGeom>
        <a:noFill/>
        <a:ln w="9525" cmpd="sng">
          <a:noFill/>
        </a:ln>
      </xdr:spPr>
      <xdr:txBody>
        <a:bodyPr vertOverflow="clip" wrap="square" lIns="18288" tIns="22860" rIns="18288" bIns="0">
          <a:spAutoFit/>
        </a:bodyPr>
        <a:p>
          <a:pPr algn="ctr">
            <a:defRPr/>
          </a:pPr>
          <a:r>
            <a:rPr lang="en-US" cap="none" sz="1000" b="0" i="0" u="none" baseline="0">
              <a:solidFill>
                <a:srgbClr val="000000"/>
              </a:solidFill>
              <a:latin typeface="Arial"/>
              <a:ea typeface="Arial"/>
              <a:cs typeface="Arial"/>
            </a:rPr>
            <a:t>Rechte
</a:t>
          </a:r>
          <a:r>
            <a:rPr lang="en-US" cap="none" sz="1000" b="0" i="0" u="none" baseline="0">
              <a:solidFill>
                <a:srgbClr val="000000"/>
              </a:solidFill>
              <a:latin typeface="Arial"/>
              <a:ea typeface="Arial"/>
              <a:cs typeface="Arial"/>
            </a:rPr>
            <a:t>Raumhälfte</a:t>
          </a:r>
        </a:p>
      </xdr:txBody>
    </xdr:sp>
    <xdr:clientData/>
  </xdr:oneCellAnchor>
  <xdr:twoCellAnchor>
    <xdr:from>
      <xdr:col>16</xdr:col>
      <xdr:colOff>228600</xdr:colOff>
      <xdr:row>27</xdr:row>
      <xdr:rowOff>0</xdr:rowOff>
    </xdr:from>
    <xdr:to>
      <xdr:col>21</xdr:col>
      <xdr:colOff>266700</xdr:colOff>
      <xdr:row>33</xdr:row>
      <xdr:rowOff>200025</xdr:rowOff>
    </xdr:to>
    <xdr:sp>
      <xdr:nvSpPr>
        <xdr:cNvPr id="43" name="Text Box 97"/>
        <xdr:cNvSpPr txBox="1">
          <a:spLocks noChangeArrowheads="1"/>
        </xdr:cNvSpPr>
      </xdr:nvSpPr>
      <xdr:spPr>
        <a:xfrm>
          <a:off x="6915150" y="5067300"/>
          <a:ext cx="2190750" cy="1333500"/>
        </a:xfrm>
        <a:prstGeom prst="rect">
          <a:avLst/>
        </a:prstGeom>
        <a:solidFill>
          <a:srgbClr val="FFFFCC"/>
        </a:solidFill>
        <a:ln w="9525" cmpd="sng">
          <a:noFill/>
        </a:ln>
      </xdr:spPr>
      <xdr:txBody>
        <a:bodyPr vertOverflow="clip" wrap="square" lIns="27432" tIns="22860" rIns="0" bIns="0"/>
        <a:p>
          <a:pPr algn="l">
            <a:defRPr/>
          </a:pPr>
          <a:r>
            <a:rPr lang="en-US" cap="none" sz="1200" b="1" i="0" u="none" baseline="0">
              <a:solidFill>
                <a:srgbClr val="000000"/>
              </a:solidFill>
            </a:rPr>
            <a:t>Bauvorhaben:</a:t>
          </a:r>
        </a:p>
      </xdr:txBody>
    </xdr:sp>
    <xdr:clientData/>
  </xdr:twoCellAnchor>
  <xdr:twoCellAnchor editAs="oneCell">
    <xdr:from>
      <xdr:col>16</xdr:col>
      <xdr:colOff>361950</xdr:colOff>
      <xdr:row>0</xdr:row>
      <xdr:rowOff>19050</xdr:rowOff>
    </xdr:from>
    <xdr:to>
      <xdr:col>22</xdr:col>
      <xdr:colOff>276225</xdr:colOff>
      <xdr:row>1</xdr:row>
      <xdr:rowOff>38100</xdr:rowOff>
    </xdr:to>
    <xdr:pic>
      <xdr:nvPicPr>
        <xdr:cNvPr id="44" name="Grafik 2"/>
        <xdr:cNvPicPr preferRelativeResize="1">
          <a:picLocks noChangeAspect="1"/>
        </xdr:cNvPicPr>
      </xdr:nvPicPr>
      <xdr:blipFill>
        <a:blip r:embed="rId4"/>
        <a:stretch>
          <a:fillRect/>
        </a:stretch>
      </xdr:blipFill>
      <xdr:spPr>
        <a:xfrm>
          <a:off x="7048500" y="19050"/>
          <a:ext cx="2362200"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Tabelle1"/>
  <dimension ref="A1:O37"/>
  <sheetViews>
    <sheetView showGridLines="0" showRowColHeaders="0" showOutlineSymbols="0" zoomScalePageLayoutView="0" workbookViewId="0" topLeftCell="A1">
      <selection activeCell="A1" sqref="A1"/>
    </sheetView>
  </sheetViews>
  <sheetFormatPr defaultColWidth="11.421875" defaultRowHeight="12.75"/>
  <cols>
    <col min="1" max="1" width="2.57421875" style="4" customWidth="1"/>
    <col min="2" max="9" width="11.421875" style="4" customWidth="1"/>
    <col min="10" max="10" width="5.00390625" style="4" customWidth="1"/>
    <col min="11" max="13" width="11.421875" style="4" customWidth="1"/>
    <col min="14" max="14" width="2.57421875" style="4" customWidth="1"/>
    <col min="15" max="15" width="11.7109375" style="4" customWidth="1"/>
    <col min="16" max="16384" width="11.421875" style="4" customWidth="1"/>
  </cols>
  <sheetData>
    <row r="1" spans="1:15" ht="12.75">
      <c r="A1" s="8"/>
      <c r="B1" s="8"/>
      <c r="C1" s="8"/>
      <c r="D1" s="8"/>
      <c r="E1" s="8"/>
      <c r="F1" s="8"/>
      <c r="G1" s="8"/>
      <c r="H1" s="8"/>
      <c r="I1" s="8"/>
      <c r="J1" s="8"/>
      <c r="K1" s="8"/>
      <c r="L1" s="8"/>
      <c r="M1" s="8"/>
      <c r="N1" s="8"/>
      <c r="O1" s="8"/>
    </row>
    <row r="2" spans="1:15" ht="26.25">
      <c r="A2" s="8"/>
      <c r="B2" s="9" t="s">
        <v>0</v>
      </c>
      <c r="C2" s="8"/>
      <c r="D2" s="8"/>
      <c r="E2" s="8"/>
      <c r="F2" s="8"/>
      <c r="G2" s="8"/>
      <c r="H2" s="8"/>
      <c r="I2" s="8"/>
      <c r="J2" s="8"/>
      <c r="K2" s="8"/>
      <c r="L2" s="8"/>
      <c r="M2" s="8"/>
      <c r="N2" s="8"/>
      <c r="O2" s="8"/>
    </row>
    <row r="3" spans="1:15" ht="12.75">
      <c r="A3" s="8"/>
      <c r="B3" s="8"/>
      <c r="C3" s="8"/>
      <c r="D3" s="8"/>
      <c r="E3" s="8"/>
      <c r="F3" s="8"/>
      <c r="G3" s="8"/>
      <c r="H3" s="8"/>
      <c r="I3" s="8"/>
      <c r="J3" s="8"/>
      <c r="K3" s="8"/>
      <c r="L3" s="8"/>
      <c r="M3" s="8"/>
      <c r="N3" s="8"/>
      <c r="O3" s="8"/>
    </row>
    <row r="4" spans="1:15" ht="15.75">
      <c r="A4" s="8"/>
      <c r="B4" s="10" t="s">
        <v>48</v>
      </c>
      <c r="C4" s="8"/>
      <c r="D4" s="8"/>
      <c r="E4" s="8"/>
      <c r="F4" s="8"/>
      <c r="G4" s="8"/>
      <c r="H4" s="8"/>
      <c r="I4" s="8"/>
      <c r="J4" s="8"/>
      <c r="K4" s="8"/>
      <c r="L4" s="8"/>
      <c r="M4" s="8"/>
      <c r="N4" s="8"/>
      <c r="O4" s="8"/>
    </row>
    <row r="5" spans="1:15" ht="12.75">
      <c r="A5" s="8"/>
      <c r="B5" s="8"/>
      <c r="C5" s="8"/>
      <c r="D5" s="8"/>
      <c r="E5" s="8"/>
      <c r="F5" s="8"/>
      <c r="G5" s="8"/>
      <c r="H5" s="8"/>
      <c r="I5" s="8"/>
      <c r="J5" s="8"/>
      <c r="K5" s="8"/>
      <c r="L5" s="8"/>
      <c r="M5" s="8"/>
      <c r="N5" s="8"/>
      <c r="O5" s="8"/>
    </row>
    <row r="6" spans="1:15" ht="12.75">
      <c r="A6" s="8"/>
      <c r="B6" s="8"/>
      <c r="C6" s="8"/>
      <c r="D6" s="8"/>
      <c r="E6" s="8"/>
      <c r="F6" s="8"/>
      <c r="G6" s="8"/>
      <c r="H6" s="8"/>
      <c r="I6" s="8"/>
      <c r="J6" s="8"/>
      <c r="K6" s="8"/>
      <c r="L6" s="8"/>
      <c r="M6" s="8"/>
      <c r="N6" s="8"/>
      <c r="O6" s="8"/>
    </row>
    <row r="7" spans="1:15" ht="12.75">
      <c r="A7" s="8"/>
      <c r="B7" s="8"/>
      <c r="C7" s="8"/>
      <c r="D7" s="8"/>
      <c r="E7" s="8"/>
      <c r="F7" s="8"/>
      <c r="G7" s="8"/>
      <c r="H7" s="8"/>
      <c r="I7" s="8"/>
      <c r="J7" s="8"/>
      <c r="K7" s="8"/>
      <c r="L7" s="8"/>
      <c r="M7" s="8"/>
      <c r="N7" s="8"/>
      <c r="O7" s="8"/>
    </row>
    <row r="8" spans="1:15" ht="12.75">
      <c r="A8" s="8"/>
      <c r="B8" s="8"/>
      <c r="C8" s="8"/>
      <c r="D8" s="8"/>
      <c r="E8" s="8"/>
      <c r="F8" s="8"/>
      <c r="G8" s="8"/>
      <c r="H8" s="8"/>
      <c r="I8" s="8"/>
      <c r="J8" s="8"/>
      <c r="K8" s="8"/>
      <c r="L8" s="8"/>
      <c r="M8" s="8"/>
      <c r="N8" s="8"/>
      <c r="O8" s="8"/>
    </row>
    <row r="9" spans="1:15" ht="12.75">
      <c r="A9" s="8"/>
      <c r="B9" s="8"/>
      <c r="C9" s="8"/>
      <c r="D9" s="8"/>
      <c r="E9" s="8"/>
      <c r="F9" s="8"/>
      <c r="G9" s="8"/>
      <c r="H9" s="8"/>
      <c r="I9" s="8"/>
      <c r="J9" s="8"/>
      <c r="K9" s="8"/>
      <c r="L9" s="8"/>
      <c r="M9" s="8"/>
      <c r="N9" s="8"/>
      <c r="O9" s="8"/>
    </row>
    <row r="10" spans="1:15" ht="12.75">
      <c r="A10" s="8"/>
      <c r="B10" s="8"/>
      <c r="C10" s="8"/>
      <c r="D10" s="8"/>
      <c r="E10" s="8"/>
      <c r="F10" s="8"/>
      <c r="G10" s="8"/>
      <c r="H10" s="8"/>
      <c r="I10" s="8"/>
      <c r="J10" s="8"/>
      <c r="K10" s="8"/>
      <c r="L10" s="8"/>
      <c r="M10" s="8"/>
      <c r="N10" s="8"/>
      <c r="O10" s="8"/>
    </row>
    <row r="11" spans="1:15" ht="12.75">
      <c r="A11" s="8"/>
      <c r="B11" s="8"/>
      <c r="C11" s="8"/>
      <c r="D11" s="8"/>
      <c r="E11" s="8"/>
      <c r="F11" s="8"/>
      <c r="G11" s="8"/>
      <c r="H11" s="8"/>
      <c r="I11" s="8"/>
      <c r="J11" s="8"/>
      <c r="K11" s="8"/>
      <c r="L11" s="8"/>
      <c r="M11" s="8"/>
      <c r="N11" s="8"/>
      <c r="O11" s="8"/>
    </row>
    <row r="12" spans="1:15" ht="12.75">
      <c r="A12" s="8"/>
      <c r="B12" s="8"/>
      <c r="C12" s="8"/>
      <c r="D12" s="8"/>
      <c r="E12" s="8"/>
      <c r="F12" s="8"/>
      <c r="G12" s="8"/>
      <c r="H12" s="8"/>
      <c r="I12" s="8"/>
      <c r="J12" s="8"/>
      <c r="K12" s="8"/>
      <c r="L12" s="8"/>
      <c r="M12" s="8"/>
      <c r="N12" s="8"/>
      <c r="O12" s="8"/>
    </row>
    <row r="13" spans="1:15" ht="12.75">
      <c r="A13" s="8"/>
      <c r="B13" s="8"/>
      <c r="C13" s="8"/>
      <c r="D13" s="8"/>
      <c r="E13" s="8"/>
      <c r="F13" s="8"/>
      <c r="G13" s="8"/>
      <c r="H13" s="8"/>
      <c r="I13" s="8"/>
      <c r="J13" s="8"/>
      <c r="K13" s="8"/>
      <c r="L13" s="8"/>
      <c r="M13" s="8"/>
      <c r="N13" s="8"/>
      <c r="O13" s="8"/>
    </row>
    <row r="14" spans="1:15" ht="12.75">
      <c r="A14" s="8"/>
      <c r="B14" s="8"/>
      <c r="C14" s="8"/>
      <c r="D14" s="8"/>
      <c r="E14" s="8"/>
      <c r="F14" s="8"/>
      <c r="G14" s="8"/>
      <c r="H14" s="8"/>
      <c r="I14" s="8"/>
      <c r="J14" s="8"/>
      <c r="K14" s="8"/>
      <c r="L14" s="8"/>
      <c r="M14" s="8"/>
      <c r="N14" s="8"/>
      <c r="O14" s="8"/>
    </row>
    <row r="15" spans="1:15" ht="12.75">
      <c r="A15" s="8"/>
      <c r="B15" s="8"/>
      <c r="C15" s="8"/>
      <c r="D15" s="8"/>
      <c r="E15" s="8"/>
      <c r="F15" s="8"/>
      <c r="G15" s="8"/>
      <c r="H15" s="8"/>
      <c r="I15" s="8"/>
      <c r="J15" s="8"/>
      <c r="K15" s="8"/>
      <c r="L15" s="8"/>
      <c r="M15" s="8"/>
      <c r="N15" s="8"/>
      <c r="O15" s="8"/>
    </row>
    <row r="16" spans="1:15" ht="15.75">
      <c r="A16" s="8"/>
      <c r="B16" s="10" t="s">
        <v>47</v>
      </c>
      <c r="C16" s="8"/>
      <c r="D16" s="8"/>
      <c r="E16" s="8"/>
      <c r="F16" s="8"/>
      <c r="G16" s="8"/>
      <c r="H16" s="8"/>
      <c r="I16" s="8"/>
      <c r="J16" s="8"/>
      <c r="K16" s="10"/>
      <c r="L16" s="8"/>
      <c r="M16" s="8"/>
      <c r="N16" s="8"/>
      <c r="O16" s="8"/>
    </row>
    <row r="17" spans="1:15" ht="12.75">
      <c r="A17" s="8"/>
      <c r="B17" s="8"/>
      <c r="C17" s="8"/>
      <c r="D17" s="8"/>
      <c r="E17" s="8"/>
      <c r="F17" s="8"/>
      <c r="G17" s="8"/>
      <c r="H17" s="8"/>
      <c r="I17" s="8"/>
      <c r="J17" s="8"/>
      <c r="K17" s="8"/>
      <c r="L17" s="8"/>
      <c r="M17" s="8"/>
      <c r="N17" s="8"/>
      <c r="O17" s="8"/>
    </row>
    <row r="18" spans="1:15" ht="12.75">
      <c r="A18" s="8"/>
      <c r="B18" s="8"/>
      <c r="C18" s="8"/>
      <c r="D18" s="8"/>
      <c r="E18" s="8"/>
      <c r="F18" s="8"/>
      <c r="G18" s="8"/>
      <c r="H18" s="8"/>
      <c r="I18" s="8"/>
      <c r="J18" s="8"/>
      <c r="K18" s="8"/>
      <c r="L18" s="8"/>
      <c r="M18" s="8"/>
      <c r="N18" s="8"/>
      <c r="O18" s="8"/>
    </row>
    <row r="19" spans="1:15" ht="12.75">
      <c r="A19" s="8"/>
      <c r="B19" s="8"/>
      <c r="C19" s="8"/>
      <c r="D19" s="8"/>
      <c r="E19" s="8"/>
      <c r="F19" s="8"/>
      <c r="G19" s="8"/>
      <c r="H19" s="8"/>
      <c r="I19" s="8"/>
      <c r="J19" s="8"/>
      <c r="K19" s="8"/>
      <c r="L19" s="8"/>
      <c r="M19" s="8"/>
      <c r="N19" s="8"/>
      <c r="O19" s="8"/>
    </row>
    <row r="20" spans="1:15" ht="12.75">
      <c r="A20" s="8"/>
      <c r="B20" s="8"/>
      <c r="C20" s="8"/>
      <c r="D20" s="8"/>
      <c r="E20" s="8"/>
      <c r="F20" s="8"/>
      <c r="G20" s="8"/>
      <c r="H20" s="8"/>
      <c r="I20" s="8"/>
      <c r="J20" s="8"/>
      <c r="K20" s="8"/>
      <c r="L20" s="8"/>
      <c r="M20" s="8"/>
      <c r="N20" s="8"/>
      <c r="O20" s="8"/>
    </row>
    <row r="21" spans="1:15" ht="12.75">
      <c r="A21" s="8"/>
      <c r="B21" s="8"/>
      <c r="C21" s="8"/>
      <c r="D21" s="8"/>
      <c r="E21" s="8"/>
      <c r="F21" s="8"/>
      <c r="G21" s="8"/>
      <c r="H21" s="8"/>
      <c r="I21" s="8"/>
      <c r="J21" s="8"/>
      <c r="K21" s="8"/>
      <c r="L21" s="8"/>
      <c r="M21" s="8"/>
      <c r="N21" s="8"/>
      <c r="O21" s="8"/>
    </row>
    <row r="22" spans="1:15" ht="12.75">
      <c r="A22" s="8"/>
      <c r="B22" s="8"/>
      <c r="C22" s="8"/>
      <c r="D22" s="8"/>
      <c r="E22" s="8"/>
      <c r="F22" s="8"/>
      <c r="G22" s="8"/>
      <c r="H22" s="8"/>
      <c r="I22" s="8"/>
      <c r="J22" s="8"/>
      <c r="K22" s="8"/>
      <c r="L22" s="8"/>
      <c r="M22" s="8"/>
      <c r="N22" s="8"/>
      <c r="O22" s="8"/>
    </row>
    <row r="23" spans="1:15" ht="12.75">
      <c r="A23" s="8"/>
      <c r="B23" s="8"/>
      <c r="C23" s="8"/>
      <c r="D23" s="8"/>
      <c r="E23" s="8"/>
      <c r="F23" s="8"/>
      <c r="G23" s="8"/>
      <c r="H23" s="8"/>
      <c r="I23" s="8"/>
      <c r="J23" s="8"/>
      <c r="K23" s="8"/>
      <c r="L23" s="8"/>
      <c r="M23" s="8"/>
      <c r="N23" s="8"/>
      <c r="O23" s="8"/>
    </row>
    <row r="24" spans="1:15" ht="12.75">
      <c r="A24" s="8"/>
      <c r="B24" s="8"/>
      <c r="C24" s="8"/>
      <c r="D24" s="8"/>
      <c r="E24" s="8"/>
      <c r="F24" s="8"/>
      <c r="G24" s="8"/>
      <c r="H24" s="8"/>
      <c r="I24" s="8"/>
      <c r="J24" s="8"/>
      <c r="K24" s="8"/>
      <c r="L24" s="8"/>
      <c r="M24" s="8"/>
      <c r="N24" s="8"/>
      <c r="O24" s="8"/>
    </row>
    <row r="25" spans="1:15" ht="12.75">
      <c r="A25" s="8"/>
      <c r="B25" s="8"/>
      <c r="C25" s="8"/>
      <c r="D25" s="8"/>
      <c r="E25" s="8"/>
      <c r="F25" s="8"/>
      <c r="G25" s="8"/>
      <c r="H25" s="8"/>
      <c r="I25" s="8"/>
      <c r="J25" s="8"/>
      <c r="K25" s="8"/>
      <c r="L25" s="8"/>
      <c r="M25" s="8"/>
      <c r="N25" s="8"/>
      <c r="O25" s="8"/>
    </row>
    <row r="26" spans="1:15" ht="12.75">
      <c r="A26" s="8"/>
      <c r="B26" s="8"/>
      <c r="C26" s="8"/>
      <c r="D26" s="8"/>
      <c r="E26" s="8"/>
      <c r="F26" s="8"/>
      <c r="G26" s="8"/>
      <c r="H26" s="8"/>
      <c r="I26" s="8"/>
      <c r="J26" s="8"/>
      <c r="K26" s="8"/>
      <c r="L26" s="8"/>
      <c r="M26" s="8"/>
      <c r="N26" s="8"/>
      <c r="O26" s="8"/>
    </row>
    <row r="27" spans="1:15" ht="12.75">
      <c r="A27" s="8"/>
      <c r="B27" s="8"/>
      <c r="C27" s="8"/>
      <c r="D27" s="8"/>
      <c r="E27" s="8"/>
      <c r="F27" s="8"/>
      <c r="G27" s="8"/>
      <c r="H27" s="8"/>
      <c r="I27" s="8"/>
      <c r="J27" s="8"/>
      <c r="K27" s="8"/>
      <c r="L27" s="8"/>
      <c r="M27" s="8"/>
      <c r="N27" s="8"/>
      <c r="O27" s="8"/>
    </row>
    <row r="28" spans="1:15" ht="12.75">
      <c r="A28" s="8"/>
      <c r="B28" s="8"/>
      <c r="C28" s="8"/>
      <c r="D28" s="8"/>
      <c r="E28" s="8"/>
      <c r="F28" s="8"/>
      <c r="G28" s="8"/>
      <c r="H28" s="8"/>
      <c r="I28" s="8"/>
      <c r="J28" s="8"/>
      <c r="K28" s="8"/>
      <c r="L28" s="8"/>
      <c r="M28" s="8"/>
      <c r="N28" s="8"/>
      <c r="O28" s="8"/>
    </row>
    <row r="29" spans="1:15" s="6" customFormat="1" ht="15.75">
      <c r="A29" s="11"/>
      <c r="B29" s="12"/>
      <c r="C29" s="11"/>
      <c r="D29" s="11"/>
      <c r="E29" s="11"/>
      <c r="F29" s="11"/>
      <c r="G29" s="11"/>
      <c r="H29" s="11"/>
      <c r="I29" s="11"/>
      <c r="J29" s="11"/>
      <c r="K29" s="11"/>
      <c r="L29" s="11"/>
      <c r="M29" s="11"/>
      <c r="N29" s="11"/>
      <c r="O29" s="11"/>
    </row>
    <row r="30" spans="1:15" s="6" customFormat="1" ht="12.75">
      <c r="A30" s="11"/>
      <c r="B30" s="11"/>
      <c r="C30" s="11"/>
      <c r="D30" s="11"/>
      <c r="E30" s="11"/>
      <c r="F30" s="11"/>
      <c r="G30" s="11"/>
      <c r="H30" s="11"/>
      <c r="I30" s="11"/>
      <c r="J30" s="11"/>
      <c r="K30" s="11"/>
      <c r="L30" s="11"/>
      <c r="M30" s="11"/>
      <c r="N30" s="11"/>
      <c r="O30" s="11"/>
    </row>
    <row r="31" spans="1:15" s="7" customFormat="1" ht="15.75" customHeight="1">
      <c r="A31" s="13"/>
      <c r="B31" s="239"/>
      <c r="C31" s="239"/>
      <c r="D31" s="239"/>
      <c r="E31" s="239"/>
      <c r="F31" s="239"/>
      <c r="G31" s="239"/>
      <c r="H31" s="239"/>
      <c r="I31" s="239"/>
      <c r="J31" s="13"/>
      <c r="K31" s="13"/>
      <c r="L31" s="13"/>
      <c r="M31" s="13"/>
      <c r="N31" s="13"/>
      <c r="O31" s="13"/>
    </row>
    <row r="32" spans="1:15" s="7" customFormat="1" ht="15.75" customHeight="1">
      <c r="A32" s="13"/>
      <c r="B32" s="239"/>
      <c r="C32" s="239"/>
      <c r="D32" s="239"/>
      <c r="E32" s="239"/>
      <c r="F32" s="239"/>
      <c r="G32" s="239"/>
      <c r="H32" s="239"/>
      <c r="I32" s="239"/>
      <c r="J32" s="13"/>
      <c r="K32" s="13"/>
      <c r="L32" s="13"/>
      <c r="M32" s="13"/>
      <c r="N32" s="13"/>
      <c r="O32" s="13"/>
    </row>
    <row r="33" spans="1:15" s="7" customFormat="1" ht="15.75" customHeight="1">
      <c r="A33" s="13"/>
      <c r="B33" s="239"/>
      <c r="C33" s="239"/>
      <c r="D33" s="239"/>
      <c r="E33" s="239"/>
      <c r="F33" s="239"/>
      <c r="G33" s="239"/>
      <c r="H33" s="239"/>
      <c r="I33" s="239"/>
      <c r="J33" s="13"/>
      <c r="K33" s="13"/>
      <c r="L33" s="13"/>
      <c r="M33" s="13"/>
      <c r="N33" s="13"/>
      <c r="O33" s="13"/>
    </row>
    <row r="34" spans="1:15" s="7" customFormat="1" ht="15.75" customHeight="1">
      <c r="A34" s="13"/>
      <c r="B34" s="239"/>
      <c r="C34" s="239"/>
      <c r="D34" s="239"/>
      <c r="E34" s="239"/>
      <c r="F34" s="239"/>
      <c r="G34" s="239"/>
      <c r="H34" s="239"/>
      <c r="I34" s="239"/>
      <c r="J34" s="13"/>
      <c r="K34" s="13"/>
      <c r="L34" s="13"/>
      <c r="M34" s="13"/>
      <c r="N34" s="13"/>
      <c r="O34" s="13"/>
    </row>
    <row r="35" spans="1:15" s="7" customFormat="1" ht="15.75" customHeight="1">
      <c r="A35" s="13"/>
      <c r="B35" s="239"/>
      <c r="C35" s="239"/>
      <c r="D35" s="239"/>
      <c r="E35" s="239"/>
      <c r="F35" s="239"/>
      <c r="G35" s="239"/>
      <c r="H35" s="239"/>
      <c r="I35" s="239"/>
      <c r="J35" s="13"/>
      <c r="K35" s="13"/>
      <c r="L35" s="13"/>
      <c r="M35" s="13"/>
      <c r="N35" s="13"/>
      <c r="O35" s="13"/>
    </row>
    <row r="36" spans="1:15" ht="12.75">
      <c r="A36" s="8"/>
      <c r="B36" s="239"/>
      <c r="C36" s="239"/>
      <c r="D36" s="239"/>
      <c r="E36" s="239"/>
      <c r="F36" s="239"/>
      <c r="G36" s="239"/>
      <c r="H36" s="239"/>
      <c r="I36" s="239"/>
      <c r="J36" s="8"/>
      <c r="K36" s="8"/>
      <c r="L36" s="8"/>
      <c r="M36" s="8"/>
      <c r="N36" s="8"/>
      <c r="O36" s="8"/>
    </row>
    <row r="37" spans="1:15" ht="12.75">
      <c r="A37" s="8"/>
      <c r="B37" s="8"/>
      <c r="C37" s="8"/>
      <c r="D37" s="8"/>
      <c r="E37" s="8"/>
      <c r="F37" s="8"/>
      <c r="G37" s="8"/>
      <c r="H37" s="8"/>
      <c r="I37" s="8"/>
      <c r="J37" s="8"/>
      <c r="K37" s="8"/>
      <c r="L37" s="8"/>
      <c r="M37" s="8"/>
      <c r="N37" s="8"/>
      <c r="O37" s="8"/>
    </row>
  </sheetData>
  <sheetProtection password="A08C" sheet="1"/>
  <mergeCells count="1">
    <mergeCell ref="B31:I36"/>
  </mergeCells>
  <printOptions horizontalCentered="1" verticalCentered="1"/>
  <pageMargins left="0.69" right="0.53" top="0.72" bottom="0.76" header="0.5118110236220472" footer="0.5118110236220472"/>
  <pageSetup horizontalDpi="300" verticalDpi="300" orientation="landscape" paperSize="9" r:id="rId2"/>
  <drawing r:id="rId1"/>
</worksheet>
</file>

<file path=xl/worksheets/sheet2.xml><?xml version="1.0" encoding="utf-8"?>
<worksheet xmlns="http://schemas.openxmlformats.org/spreadsheetml/2006/main" xmlns:r="http://schemas.openxmlformats.org/officeDocument/2006/relationships">
  <sheetPr codeName="Tabelle2"/>
  <dimension ref="A1:X71"/>
  <sheetViews>
    <sheetView showGridLines="0" showRowColHeaders="0" tabSelected="1" showOutlineSymbols="0" view="pageLayout" showRuler="0" zoomScale="85" zoomScaleNormal="90" zoomScalePageLayoutView="85" workbookViewId="0" topLeftCell="A1">
      <selection activeCell="T5" sqref="T5:U5"/>
    </sheetView>
  </sheetViews>
  <sheetFormatPr defaultColWidth="11.421875" defaultRowHeight="12.75"/>
  <cols>
    <col min="1" max="1" width="1.7109375" style="17" customWidth="1"/>
    <col min="2" max="2" width="9.57421875" style="17" bestFit="1" customWidth="1"/>
    <col min="3" max="3" width="4.421875" style="17" bestFit="1" customWidth="1"/>
    <col min="4" max="4" width="4.28125" style="17" customWidth="1"/>
    <col min="5" max="5" width="8.57421875" style="17" customWidth="1"/>
    <col min="6" max="6" width="3.7109375" style="17" customWidth="1"/>
    <col min="7" max="7" width="3.57421875" style="17" customWidth="1"/>
    <col min="8" max="8" width="7.57421875" style="17" customWidth="1"/>
    <col min="9" max="9" width="11.421875" style="17" customWidth="1"/>
    <col min="10" max="11" width="7.57421875" style="17" customWidth="1"/>
    <col min="12" max="12" width="12.140625" style="17" bestFit="1" customWidth="1"/>
    <col min="13" max="13" width="7.57421875" style="17" customWidth="1"/>
    <col min="14" max="14" width="3.57421875" style="17" customWidth="1"/>
    <col min="15" max="15" width="3.7109375" style="17" customWidth="1"/>
    <col min="16" max="16" width="4.28125" style="17" customWidth="1"/>
    <col min="17" max="17" width="7.140625" style="17" customWidth="1"/>
    <col min="18" max="18" width="6.57421875" style="20" customWidth="1"/>
    <col min="19" max="19" width="2.7109375" style="17" customWidth="1"/>
    <col min="20" max="20" width="10.00390625" style="17" customWidth="1"/>
    <col min="21" max="21" width="5.57421875" style="17" customWidth="1"/>
    <col min="22" max="22" width="4.421875" style="17" customWidth="1"/>
    <col min="23" max="23" width="4.28125" style="17" customWidth="1"/>
    <col min="24" max="16384" width="11.421875" style="17" customWidth="1"/>
  </cols>
  <sheetData>
    <row r="1" spans="2:24" ht="33" customHeight="1">
      <c r="B1" s="238" t="s">
        <v>0</v>
      </c>
      <c r="C1" s="157"/>
      <c r="D1" s="157"/>
      <c r="E1" s="157"/>
      <c r="F1" s="157"/>
      <c r="G1" s="157"/>
      <c r="H1" s="157"/>
      <c r="I1" s="157"/>
      <c r="J1" s="157"/>
      <c r="K1" s="157"/>
      <c r="L1" s="157"/>
      <c r="M1" s="158"/>
      <c r="N1" s="157"/>
      <c r="O1" s="157"/>
      <c r="P1" s="157"/>
      <c r="Q1" s="157"/>
      <c r="R1" s="159"/>
      <c r="S1" s="157"/>
      <c r="T1" s="157"/>
      <c r="U1" s="157"/>
      <c r="V1" s="157"/>
      <c r="W1" s="157"/>
      <c r="X1" s="157"/>
    </row>
    <row r="2" spans="2:24" ht="12.75">
      <c r="B2" s="157"/>
      <c r="C2" s="157"/>
      <c r="D2" s="157"/>
      <c r="E2" s="157"/>
      <c r="F2" s="157"/>
      <c r="G2" s="157"/>
      <c r="H2" s="157"/>
      <c r="I2" s="157"/>
      <c r="J2" s="157"/>
      <c r="K2" s="157"/>
      <c r="L2" s="157"/>
      <c r="M2" s="157"/>
      <c r="N2" s="157"/>
      <c r="O2" s="157"/>
      <c r="P2" s="157"/>
      <c r="Q2" s="157"/>
      <c r="R2" s="159"/>
      <c r="S2" s="157"/>
      <c r="T2" s="157"/>
      <c r="U2" s="157"/>
      <c r="V2" s="157"/>
      <c r="W2" s="157"/>
      <c r="X2" s="157"/>
    </row>
    <row r="3" spans="1:24" ht="12.75">
      <c r="A3" s="21"/>
      <c r="B3" s="160"/>
      <c r="C3" s="161"/>
      <c r="D3" s="157"/>
      <c r="E3" s="157"/>
      <c r="F3" s="157"/>
      <c r="G3" s="157"/>
      <c r="H3" s="162" t="s">
        <v>2</v>
      </c>
      <c r="I3" s="157"/>
      <c r="J3" s="240" t="s">
        <v>3</v>
      </c>
      <c r="K3" s="240"/>
      <c r="L3" s="157"/>
      <c r="M3" s="162" t="s">
        <v>4</v>
      </c>
      <c r="N3" s="157"/>
      <c r="O3" s="157"/>
      <c r="P3" s="157"/>
      <c r="Q3" s="157"/>
      <c r="R3" s="159"/>
      <c r="S3" s="157"/>
      <c r="T3" s="157"/>
      <c r="U3" s="157"/>
      <c r="V3" s="157"/>
      <c r="W3" s="157"/>
      <c r="X3" s="157"/>
    </row>
    <row r="4" spans="1:24" ht="12.75">
      <c r="A4" s="21"/>
      <c r="B4" s="160"/>
      <c r="C4" s="161"/>
      <c r="D4" s="157"/>
      <c r="E4" s="157"/>
      <c r="F4" s="157"/>
      <c r="G4" s="157"/>
      <c r="H4" s="163"/>
      <c r="I4" s="157"/>
      <c r="J4" s="251">
        <f>I25+L25</f>
        <v>0</v>
      </c>
      <c r="K4" s="251"/>
      <c r="L4" s="157"/>
      <c r="M4" s="165"/>
      <c r="N4" s="157"/>
      <c r="O4" s="157"/>
      <c r="P4" s="157"/>
      <c r="Q4" s="157"/>
      <c r="R4" s="159"/>
      <c r="S4" s="157"/>
      <c r="T4" s="247" t="s">
        <v>41</v>
      </c>
      <c r="U4" s="247"/>
      <c r="V4" s="157"/>
      <c r="W4" s="157"/>
      <c r="X4" s="157"/>
    </row>
    <row r="5" spans="1:24" ht="15.75">
      <c r="A5" s="21"/>
      <c r="B5" s="157"/>
      <c r="C5" s="161"/>
      <c r="D5" s="157"/>
      <c r="E5" s="157"/>
      <c r="F5" s="157"/>
      <c r="G5" s="157"/>
      <c r="H5" s="166"/>
      <c r="I5" s="161"/>
      <c r="J5" s="161"/>
      <c r="K5" s="161"/>
      <c r="L5" s="161"/>
      <c r="M5" s="161"/>
      <c r="N5" s="166"/>
      <c r="O5" s="157"/>
      <c r="P5" s="157"/>
      <c r="Q5" s="157"/>
      <c r="R5" s="159"/>
      <c r="S5" s="157"/>
      <c r="T5" s="248">
        <v>0</v>
      </c>
      <c r="U5" s="248"/>
      <c r="V5" s="157"/>
      <c r="W5" s="157"/>
      <c r="X5" s="157"/>
    </row>
    <row r="6" spans="2:24" ht="18.75" customHeight="1" thickBot="1">
      <c r="B6" s="157"/>
      <c r="C6" s="168"/>
      <c r="D6" s="168"/>
      <c r="E6" s="169"/>
      <c r="F6" s="169"/>
      <c r="G6" s="170"/>
      <c r="H6" s="171"/>
      <c r="I6" s="171"/>
      <c r="J6" s="245" t="s">
        <v>5</v>
      </c>
      <c r="K6" s="245"/>
      <c r="L6" s="171"/>
      <c r="M6" s="171"/>
      <c r="N6" s="170"/>
      <c r="O6" s="169"/>
      <c r="P6" s="168"/>
      <c r="Q6" s="157"/>
      <c r="R6" s="159"/>
      <c r="S6" s="157"/>
      <c r="T6" s="157"/>
      <c r="U6" s="157"/>
      <c r="V6" s="157"/>
      <c r="W6" s="157"/>
      <c r="X6" s="157"/>
    </row>
    <row r="7" spans="2:24" ht="13.5" thickTop="1">
      <c r="B7" s="157"/>
      <c r="C7" s="172"/>
      <c r="D7" s="172"/>
      <c r="E7" s="157"/>
      <c r="F7" s="157"/>
      <c r="G7" s="173"/>
      <c r="H7" s="174"/>
      <c r="I7" s="175"/>
      <c r="J7" s="175"/>
      <c r="K7" s="175"/>
      <c r="L7" s="175"/>
      <c r="M7" s="176"/>
      <c r="N7" s="173"/>
      <c r="O7" s="157"/>
      <c r="P7" s="172"/>
      <c r="Q7" s="157"/>
      <c r="R7" s="177"/>
      <c r="S7" s="161"/>
      <c r="T7" s="161"/>
      <c r="U7" s="161"/>
      <c r="V7" s="161"/>
      <c r="W7" s="157"/>
      <c r="X7" s="157"/>
    </row>
    <row r="8" spans="2:24" ht="15.75">
      <c r="B8" s="157"/>
      <c r="C8" s="161"/>
      <c r="D8" s="178" t="s">
        <v>60</v>
      </c>
      <c r="E8" s="167">
        <v>0.35</v>
      </c>
      <c r="F8" s="157"/>
      <c r="G8" s="173"/>
      <c r="H8" s="179"/>
      <c r="I8" s="180"/>
      <c r="J8" s="180"/>
      <c r="K8" s="180"/>
      <c r="L8" s="180"/>
      <c r="M8" s="181"/>
      <c r="N8" s="173"/>
      <c r="O8" s="157"/>
      <c r="P8" s="178" t="s">
        <v>61</v>
      </c>
      <c r="Q8" s="164">
        <f>E8</f>
        <v>0.35</v>
      </c>
      <c r="R8" s="182"/>
      <c r="S8" s="161"/>
      <c r="T8" s="161"/>
      <c r="U8" s="161"/>
      <c r="V8" s="161"/>
      <c r="W8" s="157"/>
      <c r="X8" s="157"/>
    </row>
    <row r="9" spans="2:24" ht="13.5" thickBot="1">
      <c r="B9" s="157"/>
      <c r="C9" s="161"/>
      <c r="D9" s="168"/>
      <c r="E9" s="183"/>
      <c r="F9" s="169"/>
      <c r="G9" s="173"/>
      <c r="H9" s="184"/>
      <c r="I9" s="185"/>
      <c r="J9" s="185"/>
      <c r="K9" s="185"/>
      <c r="L9" s="185"/>
      <c r="M9" s="186"/>
      <c r="N9" s="173"/>
      <c r="O9" s="169"/>
      <c r="P9" s="168"/>
      <c r="Q9" s="187"/>
      <c r="R9" s="188"/>
      <c r="S9" s="161"/>
      <c r="T9" s="161"/>
      <c r="U9" s="161"/>
      <c r="V9" s="161"/>
      <c r="W9" s="157"/>
      <c r="X9" s="157"/>
    </row>
    <row r="10" spans="2:24" ht="12.75">
      <c r="B10" s="157"/>
      <c r="C10" s="161"/>
      <c r="D10" s="172"/>
      <c r="E10" s="189"/>
      <c r="F10" s="157"/>
      <c r="G10" s="173"/>
      <c r="H10" s="179"/>
      <c r="I10" s="180"/>
      <c r="J10" s="180"/>
      <c r="K10" s="180"/>
      <c r="L10" s="180"/>
      <c r="M10" s="181"/>
      <c r="N10" s="173"/>
      <c r="O10" s="157"/>
      <c r="P10" s="172"/>
      <c r="Q10" s="187"/>
      <c r="R10" s="188"/>
      <c r="S10" s="161"/>
      <c r="T10" s="161"/>
      <c r="U10" s="161"/>
      <c r="V10" s="161"/>
      <c r="W10" s="157"/>
      <c r="X10" s="157"/>
    </row>
    <row r="11" spans="2:24" ht="12.75">
      <c r="B11" s="157"/>
      <c r="C11" s="161"/>
      <c r="D11" s="161"/>
      <c r="E11" s="189"/>
      <c r="F11" s="157"/>
      <c r="G11" s="173"/>
      <c r="H11" s="179"/>
      <c r="I11" s="180"/>
      <c r="J11" s="180"/>
      <c r="K11" s="180"/>
      <c r="L11" s="180"/>
      <c r="M11" s="181"/>
      <c r="N11" s="173"/>
      <c r="O11" s="157"/>
      <c r="P11" s="161"/>
      <c r="Q11" s="187"/>
      <c r="R11" s="188"/>
      <c r="S11" s="161"/>
      <c r="T11" s="161"/>
      <c r="U11" s="161"/>
      <c r="V11" s="161"/>
      <c r="W11" s="157"/>
      <c r="X11" s="157"/>
    </row>
    <row r="12" spans="2:24" ht="15.75" customHeight="1">
      <c r="B12" s="190" t="s">
        <v>1</v>
      </c>
      <c r="C12" s="161"/>
      <c r="D12" s="178" t="s">
        <v>62</v>
      </c>
      <c r="E12" s="160">
        <f>B14-E18-E8</f>
        <v>-0.35</v>
      </c>
      <c r="F12" s="157"/>
      <c r="G12" s="173"/>
      <c r="H12" s="179"/>
      <c r="I12" s="180"/>
      <c r="J12" s="180"/>
      <c r="K12" s="180"/>
      <c r="L12" s="180"/>
      <c r="M12" s="181"/>
      <c r="N12" s="173"/>
      <c r="O12" s="157"/>
      <c r="P12" s="178" t="s">
        <v>63</v>
      </c>
      <c r="Q12" s="160">
        <f>B14-Q18-Q8</f>
        <v>-0.35</v>
      </c>
      <c r="R12" s="191"/>
      <c r="S12" s="161"/>
      <c r="T12" s="161"/>
      <c r="U12" s="161"/>
      <c r="V12" s="161"/>
      <c r="W12" s="157"/>
      <c r="X12" s="157"/>
    </row>
    <row r="13" spans="2:24" ht="12.75">
      <c r="B13" s="190" t="s">
        <v>6</v>
      </c>
      <c r="C13" s="161"/>
      <c r="D13" s="161"/>
      <c r="E13" s="157"/>
      <c r="F13" s="157"/>
      <c r="G13" s="173"/>
      <c r="H13" s="179"/>
      <c r="I13" s="180"/>
      <c r="J13" s="180"/>
      <c r="K13" s="180"/>
      <c r="L13" s="180"/>
      <c r="M13" s="181"/>
      <c r="N13" s="173"/>
      <c r="O13" s="157"/>
      <c r="P13" s="161"/>
      <c r="Q13" s="187"/>
      <c r="R13" s="188"/>
      <c r="S13" s="161"/>
      <c r="T13" s="161"/>
      <c r="U13" s="161"/>
      <c r="V13" s="161"/>
      <c r="W13" s="157"/>
      <c r="X13" s="157"/>
    </row>
    <row r="14" spans="2:24" ht="16.5" thickBot="1">
      <c r="B14" s="167">
        <v>0</v>
      </c>
      <c r="C14" s="161"/>
      <c r="D14" s="168"/>
      <c r="E14" s="183"/>
      <c r="F14" s="169"/>
      <c r="G14" s="173"/>
      <c r="H14" s="179"/>
      <c r="I14" s="180"/>
      <c r="J14" s="180"/>
      <c r="K14" s="180"/>
      <c r="L14" s="180"/>
      <c r="M14" s="181"/>
      <c r="N14" s="173"/>
      <c r="O14" s="169"/>
      <c r="P14" s="168"/>
      <c r="Q14" s="187"/>
      <c r="R14" s="188"/>
      <c r="S14" s="161"/>
      <c r="T14" s="161"/>
      <c r="U14" s="161"/>
      <c r="V14" s="161"/>
      <c r="W14" s="157"/>
      <c r="X14" s="157"/>
    </row>
    <row r="15" spans="2:24" ht="12.75">
      <c r="B15" s="187"/>
      <c r="C15" s="161"/>
      <c r="D15" s="172"/>
      <c r="E15" s="189"/>
      <c r="F15" s="157"/>
      <c r="G15" s="173"/>
      <c r="H15" s="179"/>
      <c r="I15" s="180"/>
      <c r="J15" s="180"/>
      <c r="K15" s="180"/>
      <c r="L15" s="180"/>
      <c r="M15" s="181"/>
      <c r="N15" s="173"/>
      <c r="O15" s="157"/>
      <c r="P15" s="172"/>
      <c r="Q15" s="187"/>
      <c r="R15" s="188"/>
      <c r="S15" s="161"/>
      <c r="T15" s="161"/>
      <c r="U15" s="161"/>
      <c r="V15" s="161"/>
      <c r="W15" s="157"/>
      <c r="X15" s="157"/>
    </row>
    <row r="16" spans="2:24" ht="12.75">
      <c r="B16" s="187"/>
      <c r="C16" s="161"/>
      <c r="D16" s="161"/>
      <c r="E16" s="189"/>
      <c r="F16" s="157"/>
      <c r="G16" s="173"/>
      <c r="H16" s="179"/>
      <c r="I16" s="180"/>
      <c r="J16" s="180"/>
      <c r="K16" s="180"/>
      <c r="L16" s="180"/>
      <c r="M16" s="181"/>
      <c r="N16" s="173"/>
      <c r="O16" s="157"/>
      <c r="P16" s="161"/>
      <c r="Q16" s="187"/>
      <c r="R16" s="188"/>
      <c r="S16" s="161"/>
      <c r="T16" s="161"/>
      <c r="U16" s="161"/>
      <c r="V16" s="161"/>
      <c r="W16" s="157"/>
      <c r="X16" s="157"/>
    </row>
    <row r="17" spans="2:24" ht="12.75">
      <c r="B17" s="187"/>
      <c r="C17" s="161"/>
      <c r="D17" s="161"/>
      <c r="E17" s="189"/>
      <c r="F17" s="157"/>
      <c r="G17" s="173"/>
      <c r="H17" s="179"/>
      <c r="I17" s="180"/>
      <c r="J17" s="180"/>
      <c r="K17" s="180"/>
      <c r="L17" s="180"/>
      <c r="M17" s="181"/>
      <c r="N17" s="173"/>
      <c r="O17" s="157"/>
      <c r="P17" s="161"/>
      <c r="Q17" s="187"/>
      <c r="R17" s="188"/>
      <c r="S17" s="161"/>
      <c r="T17" s="161"/>
      <c r="U17" s="161"/>
      <c r="V17" s="161"/>
      <c r="W17" s="157"/>
      <c r="X17" s="157"/>
    </row>
    <row r="18" spans="2:24" ht="14.25">
      <c r="B18" s="187"/>
      <c r="C18" s="161"/>
      <c r="D18" s="178" t="s">
        <v>64</v>
      </c>
      <c r="E18" s="160">
        <f>TAN(RADIANS(I29))*I25</f>
        <v>0</v>
      </c>
      <c r="F18" s="157"/>
      <c r="G18" s="173"/>
      <c r="H18" s="179"/>
      <c r="I18" s="180"/>
      <c r="J18" s="180"/>
      <c r="K18" s="180"/>
      <c r="L18" s="180"/>
      <c r="M18" s="181"/>
      <c r="N18" s="173"/>
      <c r="O18" s="157"/>
      <c r="P18" s="178" t="s">
        <v>64</v>
      </c>
      <c r="Q18" s="160">
        <f>TAN(RADIANS(L29))*L25</f>
        <v>0</v>
      </c>
      <c r="R18" s="191"/>
      <c r="S18" s="161"/>
      <c r="T18" s="161"/>
      <c r="U18" s="161"/>
      <c r="V18" s="161"/>
      <c r="W18" s="157"/>
      <c r="X18" s="157"/>
    </row>
    <row r="19" spans="2:24" ht="12.75">
      <c r="B19" s="187"/>
      <c r="C19" s="161"/>
      <c r="D19" s="161"/>
      <c r="E19" s="157"/>
      <c r="F19" s="157"/>
      <c r="G19" s="173"/>
      <c r="H19" s="179"/>
      <c r="I19" s="180"/>
      <c r="J19" s="180"/>
      <c r="K19" s="180"/>
      <c r="L19" s="180"/>
      <c r="M19" s="181"/>
      <c r="N19" s="173"/>
      <c r="O19" s="157"/>
      <c r="P19" s="161"/>
      <c r="Q19" s="157"/>
      <c r="R19" s="177"/>
      <c r="S19" s="161"/>
      <c r="T19" s="161"/>
      <c r="U19" s="161"/>
      <c r="V19" s="161"/>
      <c r="W19" s="157"/>
      <c r="X19" s="157"/>
    </row>
    <row r="20" spans="2:24" ht="12.75">
      <c r="B20" s="157"/>
      <c r="C20" s="161"/>
      <c r="D20" s="161"/>
      <c r="E20" s="157"/>
      <c r="F20" s="157"/>
      <c r="G20" s="173"/>
      <c r="H20" s="179"/>
      <c r="I20" s="180"/>
      <c r="J20" s="180"/>
      <c r="K20" s="180"/>
      <c r="L20" s="180"/>
      <c r="M20" s="181"/>
      <c r="N20" s="173"/>
      <c r="O20" s="157"/>
      <c r="P20" s="161"/>
      <c r="Q20" s="157"/>
      <c r="R20" s="177"/>
      <c r="S20" s="161"/>
      <c r="T20" s="161"/>
      <c r="U20" s="161"/>
      <c r="V20" s="161"/>
      <c r="W20" s="157"/>
      <c r="X20" s="157"/>
    </row>
    <row r="21" spans="2:24" ht="13.5" thickBot="1">
      <c r="B21" s="157"/>
      <c r="C21" s="168"/>
      <c r="D21" s="168"/>
      <c r="E21" s="169"/>
      <c r="F21" s="169"/>
      <c r="G21" s="173"/>
      <c r="H21" s="192"/>
      <c r="I21" s="193"/>
      <c r="J21" s="193"/>
      <c r="K21" s="193"/>
      <c r="L21" s="193"/>
      <c r="M21" s="194"/>
      <c r="N21" s="173"/>
      <c r="O21" s="169"/>
      <c r="P21" s="168"/>
      <c r="Q21" s="157"/>
      <c r="R21" s="177"/>
      <c r="S21" s="177"/>
      <c r="T21" s="195"/>
      <c r="U21" s="177"/>
      <c r="V21" s="177"/>
      <c r="W21" s="157"/>
      <c r="X21" s="157"/>
    </row>
    <row r="22" spans="2:24" ht="18" customHeight="1" thickTop="1">
      <c r="B22" s="157"/>
      <c r="C22" s="157"/>
      <c r="D22" s="157"/>
      <c r="E22" s="157"/>
      <c r="F22" s="157"/>
      <c r="G22" s="170"/>
      <c r="H22" s="171"/>
      <c r="I22" s="246" t="s">
        <v>7</v>
      </c>
      <c r="J22" s="246"/>
      <c r="K22" s="246"/>
      <c r="L22" s="246"/>
      <c r="M22" s="171"/>
      <c r="N22" s="170"/>
      <c r="O22" s="157"/>
      <c r="P22" s="157"/>
      <c r="Q22" s="157"/>
      <c r="R22" s="159"/>
      <c r="S22" s="157"/>
      <c r="T22" s="195"/>
      <c r="U22" s="157"/>
      <c r="V22" s="157"/>
      <c r="W22" s="157"/>
      <c r="X22" s="157"/>
    </row>
    <row r="23" spans="2:24" ht="12.75">
      <c r="B23" s="157"/>
      <c r="C23" s="157"/>
      <c r="D23" s="157"/>
      <c r="E23" s="157"/>
      <c r="F23" s="157"/>
      <c r="G23" s="157"/>
      <c r="H23" s="166"/>
      <c r="I23" s="157"/>
      <c r="J23" s="196">
        <f>IF(I29&gt;45,"Der Winkel des Schrägbodens LINKS muß zwischen 30° und 45° sein!",IF(I29&lt;30,"Der Winkel des Schrägbodens LINKS muß zwischen 30° und 45° sein!",""))</f>
      </c>
      <c r="K23" s="166"/>
      <c r="L23" s="197">
        <f>IF(L29&gt;45,"Der Winkel des Schrägbodens RECHTS muß zwischen 30° und 45° sein!",IF(L29&lt;30,"Der Winkel des Schrägbodens RECHTS muß zwischen 30° und 45° sein!",""))</f>
      </c>
      <c r="M23" s="157"/>
      <c r="N23" s="166"/>
      <c r="O23" s="157"/>
      <c r="P23" s="157"/>
      <c r="Q23" s="157"/>
      <c r="R23" s="159"/>
      <c r="S23" s="157"/>
      <c r="T23" s="157"/>
      <c r="U23" s="157"/>
      <c r="V23" s="157"/>
      <c r="W23" s="157"/>
      <c r="X23" s="157"/>
    </row>
    <row r="24" spans="2:24" ht="12.75" customHeight="1">
      <c r="B24" s="250" t="str">
        <f>IF(E12&lt;0,"Fehler - Raumhöhe zu gering bzw. Breite links verkleinern!","")</f>
        <v>Fehler - Raumhöhe zu gering bzw. Breite links verkleinern!</v>
      </c>
      <c r="C24" s="250"/>
      <c r="D24" s="250"/>
      <c r="E24" s="250"/>
      <c r="F24" s="250"/>
      <c r="G24" s="157"/>
      <c r="H24" s="166"/>
      <c r="I24" s="198" t="s">
        <v>8</v>
      </c>
      <c r="J24" s="157"/>
      <c r="K24" s="166"/>
      <c r="L24" s="198" t="s">
        <v>9</v>
      </c>
      <c r="M24" s="157"/>
      <c r="N24" s="166"/>
      <c r="O24" s="157"/>
      <c r="P24" s="249" t="str">
        <f>IF(Q12&lt;0,"Fehler - Raumhöhe zu gering bzw. Breite rechts verkleinern!","")</f>
        <v>Fehler - Raumhöhe zu gering bzw. Breite rechts verkleinern!</v>
      </c>
      <c r="Q24" s="249"/>
      <c r="R24" s="249"/>
      <c r="S24" s="249"/>
      <c r="T24" s="249"/>
      <c r="U24" s="199"/>
      <c r="V24" s="157"/>
      <c r="W24" s="157"/>
      <c r="X24" s="157"/>
    </row>
    <row r="25" spans="2:24" ht="15.75">
      <c r="B25" s="250"/>
      <c r="C25" s="250"/>
      <c r="D25" s="250"/>
      <c r="E25" s="250"/>
      <c r="F25" s="250"/>
      <c r="G25" s="157"/>
      <c r="H25" s="166"/>
      <c r="I25" s="167">
        <v>0</v>
      </c>
      <c r="J25" s="157"/>
      <c r="K25" s="166"/>
      <c r="L25" s="167">
        <v>0</v>
      </c>
      <c r="M25" s="157"/>
      <c r="N25" s="166"/>
      <c r="O25" s="157"/>
      <c r="P25" s="249"/>
      <c r="Q25" s="249"/>
      <c r="R25" s="249"/>
      <c r="S25" s="249"/>
      <c r="T25" s="249"/>
      <c r="U25" s="199"/>
      <c r="V25" s="157"/>
      <c r="W25" s="157"/>
      <c r="X25" s="157"/>
    </row>
    <row r="26" spans="2:24" ht="12.75">
      <c r="B26" s="250"/>
      <c r="C26" s="250"/>
      <c r="D26" s="250"/>
      <c r="E26" s="250"/>
      <c r="F26" s="250"/>
      <c r="G26" s="157"/>
      <c r="H26" s="163"/>
      <c r="I26" s="157"/>
      <c r="J26" s="165"/>
      <c r="K26" s="163"/>
      <c r="L26" s="157"/>
      <c r="M26" s="165"/>
      <c r="N26" s="161"/>
      <c r="O26" s="157"/>
      <c r="P26" s="249"/>
      <c r="Q26" s="249"/>
      <c r="R26" s="249"/>
      <c r="S26" s="249"/>
      <c r="T26" s="249"/>
      <c r="U26" s="199"/>
      <c r="V26" s="157"/>
      <c r="W26" s="157"/>
      <c r="X26" s="157"/>
    </row>
    <row r="27" spans="2:24" ht="12.75">
      <c r="B27" s="157"/>
      <c r="C27" s="157"/>
      <c r="D27" s="157"/>
      <c r="E27" s="157"/>
      <c r="F27" s="157"/>
      <c r="G27" s="157"/>
      <c r="H27" s="166"/>
      <c r="I27" s="195" t="s">
        <v>65</v>
      </c>
      <c r="J27" s="200"/>
      <c r="K27" s="166"/>
      <c r="L27" s="195" t="s">
        <v>65</v>
      </c>
      <c r="M27" s="200"/>
      <c r="N27" s="166"/>
      <c r="O27" s="157"/>
      <c r="P27" s="201"/>
      <c r="Q27" s="202"/>
      <c r="R27" s="177"/>
      <c r="S27" s="161"/>
      <c r="T27" s="161"/>
      <c r="U27" s="202"/>
      <c r="V27" s="157"/>
      <c r="W27" s="157"/>
      <c r="X27" s="157"/>
    </row>
    <row r="28" spans="2:24" ht="12.75">
      <c r="B28" s="157"/>
      <c r="C28" s="157"/>
      <c r="D28" s="157"/>
      <c r="E28" s="157"/>
      <c r="F28" s="157"/>
      <c r="G28" s="157"/>
      <c r="H28" s="166"/>
      <c r="I28" s="162" t="s">
        <v>2</v>
      </c>
      <c r="J28" s="157"/>
      <c r="K28" s="166"/>
      <c r="L28" s="162" t="s">
        <v>4</v>
      </c>
      <c r="M28" s="157"/>
      <c r="N28" s="166"/>
      <c r="O28" s="157"/>
      <c r="P28" s="157"/>
      <c r="Q28" s="198"/>
      <c r="R28" s="177"/>
      <c r="S28" s="161"/>
      <c r="T28" s="161"/>
      <c r="U28" s="198"/>
      <c r="V28" s="157"/>
      <c r="W28" s="157"/>
      <c r="X28" s="157"/>
    </row>
    <row r="29" spans="2:24" ht="15.75">
      <c r="B29" s="157"/>
      <c r="C29" s="157"/>
      <c r="D29" s="157"/>
      <c r="E29" s="203"/>
      <c r="F29" s="157"/>
      <c r="G29" s="157"/>
      <c r="H29" s="166"/>
      <c r="I29" s="204">
        <v>35</v>
      </c>
      <c r="J29" s="157"/>
      <c r="K29" s="166"/>
      <c r="L29" s="204">
        <v>35</v>
      </c>
      <c r="M29" s="157"/>
      <c r="N29" s="166"/>
      <c r="O29" s="157"/>
      <c r="P29" s="157"/>
      <c r="Q29" s="157"/>
      <c r="R29" s="177"/>
      <c r="S29" s="177"/>
      <c r="T29" s="177"/>
      <c r="U29" s="205"/>
      <c r="V29" s="157"/>
      <c r="W29" s="157"/>
      <c r="X29" s="157"/>
    </row>
    <row r="30" spans="2:24" ht="12.75">
      <c r="B30" s="157"/>
      <c r="C30" s="157"/>
      <c r="D30" s="157"/>
      <c r="E30" s="157"/>
      <c r="F30" s="157"/>
      <c r="G30" s="157"/>
      <c r="H30" s="157"/>
      <c r="I30" s="157"/>
      <c r="J30" s="157"/>
      <c r="K30" s="161"/>
      <c r="L30" s="157"/>
      <c r="M30" s="157"/>
      <c r="N30" s="157"/>
      <c r="O30" s="157"/>
      <c r="P30" s="157"/>
      <c r="Q30" s="157"/>
      <c r="R30" s="159"/>
      <c r="S30" s="157"/>
      <c r="T30" s="157"/>
      <c r="U30" s="157"/>
      <c r="V30" s="157"/>
      <c r="W30" s="157"/>
      <c r="X30" s="157"/>
    </row>
    <row r="31" spans="2:24" ht="16.5" thickBot="1">
      <c r="B31" s="206" t="s">
        <v>10</v>
      </c>
      <c r="C31" s="206"/>
      <c r="D31" s="206"/>
      <c r="E31" s="206"/>
      <c r="F31" s="157"/>
      <c r="G31" s="158"/>
      <c r="H31" s="157"/>
      <c r="I31" s="206" t="s">
        <v>11</v>
      </c>
      <c r="J31" s="157"/>
      <c r="K31" s="157"/>
      <c r="L31" s="157"/>
      <c r="M31" s="157"/>
      <c r="N31" s="157"/>
      <c r="O31" s="157"/>
      <c r="P31" s="157"/>
      <c r="Q31" s="157"/>
      <c r="R31" s="159"/>
      <c r="S31" s="157"/>
      <c r="T31" s="161"/>
      <c r="U31" s="157"/>
      <c r="V31" s="157"/>
      <c r="W31" s="157"/>
      <c r="X31" s="157"/>
    </row>
    <row r="32" spans="2:24" ht="15.75">
      <c r="B32" s="207"/>
      <c r="C32" s="172"/>
      <c r="D32" s="208" t="s">
        <v>12</v>
      </c>
      <c r="E32" s="209">
        <f>(I25+L25)*T5</f>
        <v>0</v>
      </c>
      <c r="F32" s="210" t="s">
        <v>13</v>
      </c>
      <c r="G32" s="157"/>
      <c r="H32" s="211"/>
      <c r="I32" s="212"/>
      <c r="J32" s="172"/>
      <c r="K32" s="213" t="s">
        <v>14</v>
      </c>
      <c r="L32" s="214">
        <f>E34*650</f>
        <v>0</v>
      </c>
      <c r="M32" s="215" t="s">
        <v>15</v>
      </c>
      <c r="N32" s="161"/>
      <c r="O32" s="157"/>
      <c r="P32" s="161"/>
      <c r="Q32" s="161"/>
      <c r="R32" s="177"/>
      <c r="S32" s="161"/>
      <c r="T32" s="216"/>
      <c r="U32" s="161"/>
      <c r="V32" s="157"/>
      <c r="W32" s="157"/>
      <c r="X32" s="157"/>
    </row>
    <row r="33" spans="2:24" ht="15.75">
      <c r="B33" s="163"/>
      <c r="C33" s="161"/>
      <c r="D33" s="217" t="s">
        <v>16</v>
      </c>
      <c r="E33" s="218">
        <f>IF(AND(E12&gt;=0,Q12&gt;=0)=TRUE,E32*B14,0)</f>
        <v>0</v>
      </c>
      <c r="F33" s="219" t="s">
        <v>17</v>
      </c>
      <c r="G33" s="157"/>
      <c r="H33" s="211"/>
      <c r="I33" s="220"/>
      <c r="J33" s="161"/>
      <c r="K33" s="221" t="s">
        <v>18</v>
      </c>
      <c r="L33" s="216">
        <f>L32*4.9</f>
        <v>0</v>
      </c>
      <c r="M33" s="222" t="s">
        <v>19</v>
      </c>
      <c r="N33" s="161"/>
      <c r="O33" s="161"/>
      <c r="P33" s="161"/>
      <c r="Q33" s="161"/>
      <c r="R33" s="177"/>
      <c r="S33" s="161"/>
      <c r="T33" s="157"/>
      <c r="U33" s="161"/>
      <c r="V33" s="157"/>
      <c r="W33" s="157"/>
      <c r="X33" s="157"/>
    </row>
    <row r="34" spans="2:24" ht="16.5" thickBot="1">
      <c r="B34" s="223"/>
      <c r="C34" s="168"/>
      <c r="D34" s="224" t="s">
        <v>20</v>
      </c>
      <c r="E34" s="225">
        <f>IF(E33=0,0,H62+H69)</f>
        <v>0</v>
      </c>
      <c r="F34" s="226" t="s">
        <v>17</v>
      </c>
      <c r="G34" s="157"/>
      <c r="H34" s="227"/>
      <c r="I34" s="228"/>
      <c r="J34" s="168"/>
      <c r="K34" s="229" t="s">
        <v>21</v>
      </c>
      <c r="L34" s="230">
        <v>0</v>
      </c>
      <c r="M34" s="231" t="s">
        <v>19</v>
      </c>
      <c r="N34" s="232"/>
      <c r="O34" s="157"/>
      <c r="P34" s="161"/>
      <c r="Q34" s="161"/>
      <c r="R34" s="177"/>
      <c r="S34" s="161"/>
      <c r="T34" s="157"/>
      <c r="U34" s="161"/>
      <c r="V34" s="157"/>
      <c r="W34" s="157"/>
      <c r="X34" s="157"/>
    </row>
    <row r="35" spans="2:24" ht="12.75">
      <c r="B35" s="157"/>
      <c r="C35" s="157"/>
      <c r="D35" s="157"/>
      <c r="E35" s="157"/>
      <c r="F35" s="157"/>
      <c r="G35" s="157"/>
      <c r="H35" s="157"/>
      <c r="I35" s="233">
        <f>IF(L32&gt;15000,"Lagermenge ist &gt; 15.000 kg. Brandschutzanforderungen beachten!","")</f>
      </c>
      <c r="J35" s="157"/>
      <c r="K35" s="157"/>
      <c r="L35" s="157"/>
      <c r="M35" s="157"/>
      <c r="N35" s="157"/>
      <c r="O35" s="157"/>
      <c r="P35" s="157"/>
      <c r="Q35" s="234"/>
      <c r="R35" s="159"/>
      <c r="S35" s="157"/>
      <c r="T35" s="235"/>
      <c r="U35" s="157"/>
      <c r="V35" s="157"/>
      <c r="W35" s="157"/>
      <c r="X35" s="157"/>
    </row>
    <row r="36" spans="2:24" ht="16.5" thickBot="1">
      <c r="B36" s="158" t="s">
        <v>22</v>
      </c>
      <c r="C36" s="161"/>
      <c r="D36" s="157"/>
      <c r="E36" s="161"/>
      <c r="F36" s="161"/>
      <c r="G36" s="157"/>
      <c r="H36" s="157"/>
      <c r="I36" s="157" t="str">
        <f>"Die gelagerte Energiemenge entspricht ca. "&amp;ROUND(L33/10,0)&amp;" Liter Heizöl."</f>
        <v>Die gelagerte Energiemenge entspricht ca. 0 Liter Heizöl.</v>
      </c>
      <c r="J36" s="157"/>
      <c r="K36" s="157"/>
      <c r="L36" s="157"/>
      <c r="M36" s="157"/>
      <c r="N36" s="157"/>
      <c r="O36" s="157"/>
      <c r="P36" s="157"/>
      <c r="Q36" s="157"/>
      <c r="R36" s="159"/>
      <c r="S36" s="157"/>
      <c r="T36" s="203"/>
      <c r="U36" s="157"/>
      <c r="V36" s="157"/>
      <c r="W36" s="157"/>
      <c r="X36" s="157"/>
    </row>
    <row r="37" spans="2:24" ht="12.75" customHeight="1">
      <c r="B37" s="161"/>
      <c r="C37" s="241" t="e">
        <f>E34/E33</f>
        <v>#DIV/0!</v>
      </c>
      <c r="D37" s="242"/>
      <c r="E37" s="236"/>
      <c r="F37" s="161"/>
      <c r="G37" s="157"/>
      <c r="H37" s="157"/>
      <c r="I37" s="237">
        <f>IF(L34=0,"","Die gelagerte Energiemenge entspricht dem "&amp;ROUND(L33/L34,2)&amp;"-fachen voraussichtlichen Jahresbedarf.")</f>
      </c>
      <c r="J37" s="157"/>
      <c r="K37" s="157"/>
      <c r="L37" s="157"/>
      <c r="M37" s="157"/>
      <c r="N37" s="157"/>
      <c r="O37" s="157"/>
      <c r="P37" s="157"/>
      <c r="Q37" s="157"/>
      <c r="R37" s="159"/>
      <c r="S37" s="157"/>
      <c r="T37" s="157"/>
      <c r="U37" s="157"/>
      <c r="V37" s="157"/>
      <c r="W37" s="157"/>
      <c r="X37" s="157"/>
    </row>
    <row r="38" spans="2:24" ht="13.5" customHeight="1" thickBot="1">
      <c r="B38" s="161"/>
      <c r="C38" s="243"/>
      <c r="D38" s="244"/>
      <c r="E38" s="161"/>
      <c r="F38" s="161"/>
      <c r="G38" s="157"/>
      <c r="H38" s="157"/>
      <c r="J38" s="157"/>
      <c r="K38" s="157"/>
      <c r="L38" s="157"/>
      <c r="M38" s="157"/>
      <c r="N38" s="157"/>
      <c r="O38" s="157"/>
      <c r="P38" s="157"/>
      <c r="Q38" s="157"/>
      <c r="R38" s="159"/>
      <c r="S38" s="157"/>
      <c r="T38" s="157"/>
      <c r="U38" s="157"/>
      <c r="V38" s="157"/>
      <c r="W38" s="157"/>
      <c r="X38" s="157"/>
    </row>
    <row r="42" ht="12.75">
      <c r="A42" s="21"/>
    </row>
    <row r="60" spans="4:10" ht="12.75">
      <c r="D60" s="33" t="s">
        <v>23</v>
      </c>
      <c r="F60" s="21"/>
      <c r="G60" s="21"/>
      <c r="H60" s="21"/>
      <c r="I60" s="21"/>
      <c r="J60" s="21"/>
    </row>
    <row r="61" spans="4:12" ht="12.75">
      <c r="D61" s="93"/>
      <c r="E61" s="94"/>
      <c r="F61" s="94"/>
      <c r="G61" s="95" t="s">
        <v>34</v>
      </c>
      <c r="H61" s="96">
        <f>(I25*E18/2)*T5</f>
        <v>0</v>
      </c>
      <c r="I61" s="94" t="s">
        <v>17</v>
      </c>
      <c r="J61" s="97" t="e">
        <f>H61/$H$64</f>
        <v>#DIV/0!</v>
      </c>
      <c r="K61" s="94" t="s">
        <v>24</v>
      </c>
      <c r="L61" s="98"/>
    </row>
    <row r="62" spans="4:13" ht="12.75">
      <c r="D62" s="99"/>
      <c r="E62" s="21"/>
      <c r="F62" s="21"/>
      <c r="G62" s="100" t="s">
        <v>35</v>
      </c>
      <c r="H62" s="90">
        <f>(E18*I25)/6*(2*T5+T5)+(E12*I25)*T5</f>
        <v>0</v>
      </c>
      <c r="I62" s="21" t="s">
        <v>17</v>
      </c>
      <c r="J62" s="91" t="e">
        <f>H62/$H$64</f>
        <v>#DIV/0!</v>
      </c>
      <c r="K62" s="21" t="s">
        <v>25</v>
      </c>
      <c r="L62" s="101"/>
      <c r="M62" s="88"/>
    </row>
    <row r="63" spans="4:12" ht="13.5" thickBot="1">
      <c r="D63" s="99"/>
      <c r="E63" s="26"/>
      <c r="F63" s="26"/>
      <c r="G63" s="102" t="s">
        <v>36</v>
      </c>
      <c r="H63" s="103">
        <f>(I25*E8)*T5</f>
        <v>0</v>
      </c>
      <c r="I63" s="26" t="s">
        <v>17</v>
      </c>
      <c r="J63" s="104" t="e">
        <f>H63/$H$64</f>
        <v>#DIV/0!</v>
      </c>
      <c r="K63" s="21" t="s">
        <v>24</v>
      </c>
      <c r="L63" s="101"/>
    </row>
    <row r="64" spans="4:12" ht="12.75">
      <c r="D64" s="105"/>
      <c r="E64" s="106"/>
      <c r="F64" s="106"/>
      <c r="G64" s="107" t="s">
        <v>26</v>
      </c>
      <c r="H64" s="108">
        <f>SUM(H61:H63)</f>
        <v>0</v>
      </c>
      <c r="I64" s="106" t="s">
        <v>17</v>
      </c>
      <c r="J64" s="109" t="e">
        <f>SUM(J61:J63)</f>
        <v>#DIV/0!</v>
      </c>
      <c r="K64" s="106"/>
      <c r="L64" s="110"/>
    </row>
    <row r="67" spans="4:10" ht="12.75">
      <c r="D67" s="33" t="s">
        <v>27</v>
      </c>
      <c r="G67" s="21"/>
      <c r="H67" s="21"/>
      <c r="I67" s="21"/>
      <c r="J67" s="21"/>
    </row>
    <row r="68" spans="4:12" ht="12.75">
      <c r="D68" s="93"/>
      <c r="E68" s="94"/>
      <c r="F68" s="94"/>
      <c r="G68" s="95" t="s">
        <v>37</v>
      </c>
      <c r="H68" s="96">
        <f>(L25*Q18/2)*T5</f>
        <v>0</v>
      </c>
      <c r="I68" s="94" t="s">
        <v>17</v>
      </c>
      <c r="J68" s="97" t="e">
        <f>H68/$H$71</f>
        <v>#DIV/0!</v>
      </c>
      <c r="K68" s="94" t="s">
        <v>24</v>
      </c>
      <c r="L68" s="98"/>
    </row>
    <row r="69" spans="4:13" ht="12.75">
      <c r="D69" s="99"/>
      <c r="E69" s="21"/>
      <c r="F69" s="21"/>
      <c r="G69" s="100" t="s">
        <v>38</v>
      </c>
      <c r="H69" s="90">
        <f>(Q18*L25)/6*(2*T5+T5)+(L25*Q12)*T5</f>
        <v>0</v>
      </c>
      <c r="I69" s="21" t="s">
        <v>17</v>
      </c>
      <c r="J69" s="91" t="e">
        <f>H69/$H$71</f>
        <v>#DIV/0!</v>
      </c>
      <c r="K69" s="21" t="s">
        <v>25</v>
      </c>
      <c r="L69" s="101"/>
      <c r="M69" s="88"/>
    </row>
    <row r="70" spans="4:12" ht="13.5" thickBot="1">
      <c r="D70" s="99"/>
      <c r="E70" s="21"/>
      <c r="F70" s="26"/>
      <c r="G70" s="102" t="s">
        <v>39</v>
      </c>
      <c r="H70" s="103">
        <f>(L25*Q8)*T5</f>
        <v>0</v>
      </c>
      <c r="I70" s="26" t="s">
        <v>17</v>
      </c>
      <c r="J70" s="104" t="e">
        <f>H70/$H$71</f>
        <v>#DIV/0!</v>
      </c>
      <c r="K70" s="21" t="s">
        <v>24</v>
      </c>
      <c r="L70" s="101"/>
    </row>
    <row r="71" spans="4:12" ht="12.75">
      <c r="D71" s="105"/>
      <c r="E71" s="106"/>
      <c r="F71" s="106"/>
      <c r="G71" s="107" t="s">
        <v>26</v>
      </c>
      <c r="H71" s="108">
        <f>SUM(H68:H70)</f>
        <v>0</v>
      </c>
      <c r="I71" s="106" t="s">
        <v>17</v>
      </c>
      <c r="J71" s="109" t="e">
        <f>SUM(J68:J70)</f>
        <v>#DIV/0!</v>
      </c>
      <c r="K71" s="106"/>
      <c r="L71" s="110"/>
    </row>
  </sheetData>
  <sheetProtection password="A08C" sheet="1" selectLockedCells="1"/>
  <mergeCells count="9">
    <mergeCell ref="J3:K3"/>
    <mergeCell ref="C37:D38"/>
    <mergeCell ref="J6:K6"/>
    <mergeCell ref="I22:L22"/>
    <mergeCell ref="T4:U4"/>
    <mergeCell ref="T5:U5"/>
    <mergeCell ref="P24:T26"/>
    <mergeCell ref="B24:F26"/>
    <mergeCell ref="J4:K4"/>
  </mergeCells>
  <conditionalFormatting sqref="E12 Q12:R12">
    <cfRule type="cellIs" priority="1" dxfId="2" operator="lessThan" stopIfTrue="1">
      <formula>0</formula>
    </cfRule>
  </conditionalFormatting>
  <conditionalFormatting sqref="M1">
    <cfRule type="expression" priority="2" dxfId="1" stopIfTrue="1">
      <formula>$L$33&lt;$L$34</formula>
    </cfRule>
    <cfRule type="expression" priority="3" dxfId="0" stopIfTrue="1">
      <formula>$L$33&gt;$L$34</formula>
    </cfRule>
  </conditionalFormatting>
  <printOptions horizontalCentered="1" verticalCentered="1"/>
  <pageMargins left="0.7086614173228347" right="0.5118110236220472" top="0.34875" bottom="0.4330708661417323" header="0.4330708661417323" footer="0.2755905511811024"/>
  <pageSetup horizontalDpi="300" verticalDpi="300" orientation="landscape" paperSize="9" scale="93" r:id="rId4"/>
  <headerFooter alignWithMargins="0">
    <oddFooter>&amp;C&amp;"Helvetrica,Fett"&amp;D&amp;R&amp;"Helvetica,Fett"www.heitzmann.ch</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Tabelle3"/>
  <dimension ref="A1:Y82"/>
  <sheetViews>
    <sheetView showGridLines="0" showRowColHeaders="0" showOutlineSymbols="0" view="pageLayout" showRuler="0" zoomScale="85" zoomScaleNormal="90" zoomScalePageLayoutView="85" workbookViewId="0" topLeftCell="A1">
      <selection activeCell="L34" sqref="L34"/>
    </sheetView>
  </sheetViews>
  <sheetFormatPr defaultColWidth="11.421875" defaultRowHeight="12.75"/>
  <cols>
    <col min="1" max="1" width="1.7109375" style="17" customWidth="1"/>
    <col min="2" max="2" width="8.57421875" style="17" bestFit="1" customWidth="1"/>
    <col min="3" max="3" width="4.421875" style="17" bestFit="1" customWidth="1"/>
    <col min="4" max="4" width="4.28125" style="17" customWidth="1"/>
    <col min="5" max="5" width="8.57421875" style="17" customWidth="1"/>
    <col min="6" max="6" width="3.7109375" style="17" customWidth="1"/>
    <col min="7" max="7" width="3.57421875" style="17" customWidth="1"/>
    <col min="8" max="8" width="7.57421875" style="17" customWidth="1"/>
    <col min="9" max="9" width="11.421875" style="17" customWidth="1"/>
    <col min="10" max="11" width="7.57421875" style="17" customWidth="1"/>
    <col min="12" max="12" width="12.140625" style="17" bestFit="1" customWidth="1"/>
    <col min="13" max="13" width="7.57421875" style="17" customWidth="1"/>
    <col min="14" max="14" width="3.57421875" style="17" customWidth="1"/>
    <col min="15" max="15" width="3.7109375" style="17" customWidth="1"/>
    <col min="16" max="16" width="4.28125" style="17" customWidth="1"/>
    <col min="17" max="17" width="6.7109375" style="17" customWidth="1"/>
    <col min="18" max="18" width="6.7109375" style="20" customWidth="1"/>
    <col min="19" max="19" width="2.7109375" style="17" customWidth="1"/>
    <col min="20" max="20" width="10.00390625" style="17" customWidth="1"/>
    <col min="21" max="21" width="5.57421875" style="17" customWidth="1"/>
    <col min="22" max="22" width="4.421875" style="17" customWidth="1"/>
    <col min="23" max="23" width="4.28125" style="17" customWidth="1"/>
    <col min="24" max="16384" width="11.421875" style="17" customWidth="1"/>
  </cols>
  <sheetData>
    <row r="1" spans="1:23" ht="32.25" customHeight="1">
      <c r="A1" s="21"/>
      <c r="B1" s="116" t="s">
        <v>0</v>
      </c>
      <c r="C1" s="21"/>
      <c r="D1" s="21"/>
      <c r="E1" s="21"/>
      <c r="F1" s="21"/>
      <c r="G1" s="21"/>
      <c r="H1" s="21"/>
      <c r="I1" s="21"/>
      <c r="J1" s="21"/>
      <c r="K1" s="21"/>
      <c r="L1" s="21"/>
      <c r="M1" s="19"/>
      <c r="N1" s="21"/>
      <c r="O1" s="21"/>
      <c r="P1" s="21"/>
      <c r="Q1" s="21"/>
      <c r="R1" s="32"/>
      <c r="S1" s="21"/>
      <c r="T1" s="21"/>
      <c r="U1" s="21"/>
      <c r="V1" s="21"/>
      <c r="W1" s="21"/>
    </row>
    <row r="2" spans="1:23" ht="12.75">
      <c r="A2" s="21"/>
      <c r="B2" s="21"/>
      <c r="C2" s="21"/>
      <c r="D2" s="21"/>
      <c r="E2" s="21"/>
      <c r="F2" s="21"/>
      <c r="G2" s="21"/>
      <c r="H2" s="21"/>
      <c r="I2" s="21"/>
      <c r="J2" s="21"/>
      <c r="K2" s="21"/>
      <c r="L2" s="21"/>
      <c r="M2" s="21"/>
      <c r="N2" s="21"/>
      <c r="O2" s="21"/>
      <c r="P2" s="21"/>
      <c r="Q2" s="21"/>
      <c r="R2" s="32"/>
      <c r="S2" s="21"/>
      <c r="T2" s="21"/>
      <c r="U2" s="21"/>
      <c r="V2" s="21"/>
      <c r="W2" s="21"/>
    </row>
    <row r="3" spans="1:23" ht="12.75">
      <c r="A3" s="21"/>
      <c r="B3" s="22"/>
      <c r="C3" s="21"/>
      <c r="D3" s="21"/>
      <c r="E3" s="21"/>
      <c r="F3" s="21"/>
      <c r="G3" s="21"/>
      <c r="H3" s="50" t="s">
        <v>2</v>
      </c>
      <c r="I3" s="21"/>
      <c r="J3" s="255" t="s">
        <v>3</v>
      </c>
      <c r="K3" s="255"/>
      <c r="L3" s="21"/>
      <c r="M3" s="50" t="s">
        <v>4</v>
      </c>
      <c r="N3" s="21"/>
      <c r="O3" s="21"/>
      <c r="P3" s="21"/>
      <c r="Q3" s="21"/>
      <c r="R3" s="32"/>
      <c r="S3" s="21"/>
      <c r="T3" s="21"/>
      <c r="U3" s="21"/>
      <c r="V3" s="21"/>
      <c r="W3" s="21"/>
    </row>
    <row r="4" spans="1:23" ht="12.75">
      <c r="A4" s="21"/>
      <c r="B4" s="22"/>
      <c r="C4" s="21"/>
      <c r="D4" s="21"/>
      <c r="E4" s="21"/>
      <c r="F4" s="21"/>
      <c r="G4" s="21"/>
      <c r="H4" s="15"/>
      <c r="I4" s="21"/>
      <c r="J4" s="254">
        <f>I25+L25</f>
        <v>0</v>
      </c>
      <c r="K4" s="254"/>
      <c r="L4" s="21"/>
      <c r="M4" s="24"/>
      <c r="N4" s="21"/>
      <c r="O4" s="21"/>
      <c r="P4" s="21"/>
      <c r="Q4" s="21"/>
      <c r="R4" s="32"/>
      <c r="S4" s="21"/>
      <c r="T4" s="256" t="s">
        <v>41</v>
      </c>
      <c r="U4" s="256"/>
      <c r="V4" s="21"/>
      <c r="W4" s="21"/>
    </row>
    <row r="5" spans="1:23" ht="15.75">
      <c r="A5" s="21"/>
      <c r="B5" s="21"/>
      <c r="C5" s="21"/>
      <c r="D5" s="21"/>
      <c r="E5" s="21"/>
      <c r="F5" s="21"/>
      <c r="G5" s="21"/>
      <c r="H5" s="25"/>
      <c r="I5" s="21"/>
      <c r="J5" s="21"/>
      <c r="K5" s="21"/>
      <c r="L5" s="21"/>
      <c r="M5" s="21"/>
      <c r="N5" s="25"/>
      <c r="O5" s="21"/>
      <c r="P5" s="21"/>
      <c r="Q5" s="21"/>
      <c r="R5" s="32"/>
      <c r="S5" s="21"/>
      <c r="T5" s="252">
        <v>0</v>
      </c>
      <c r="U5" s="252"/>
      <c r="V5" s="21"/>
      <c r="W5" s="21"/>
    </row>
    <row r="6" spans="1:23" ht="18.75" customHeight="1" thickBot="1">
      <c r="A6" s="21"/>
      <c r="B6" s="21"/>
      <c r="C6" s="26"/>
      <c r="D6" s="26"/>
      <c r="E6" s="27"/>
      <c r="F6" s="27"/>
      <c r="G6" s="29"/>
      <c r="H6" s="29"/>
      <c r="I6" s="29"/>
      <c r="J6" s="261" t="s">
        <v>5</v>
      </c>
      <c r="K6" s="261"/>
      <c r="L6" s="29"/>
      <c r="M6" s="29"/>
      <c r="N6" s="29"/>
      <c r="O6" s="27"/>
      <c r="P6" s="26"/>
      <c r="Q6" s="21"/>
      <c r="R6" s="32"/>
      <c r="S6" s="21"/>
      <c r="T6" s="21"/>
      <c r="U6" s="21"/>
      <c r="V6" s="21"/>
      <c r="W6" s="21"/>
    </row>
    <row r="7" spans="1:23" ht="13.5" thickTop="1">
      <c r="A7" s="21"/>
      <c r="B7" s="21"/>
      <c r="C7" s="30"/>
      <c r="D7" s="30"/>
      <c r="E7" s="21"/>
      <c r="F7" s="21"/>
      <c r="G7" s="117"/>
      <c r="H7" s="145"/>
      <c r="I7" s="146"/>
      <c r="J7" s="146"/>
      <c r="K7" s="146"/>
      <c r="L7" s="146"/>
      <c r="M7" s="147"/>
      <c r="N7" s="117"/>
      <c r="O7" s="21"/>
      <c r="P7" s="30"/>
      <c r="Q7" s="21"/>
      <c r="R7" s="32"/>
      <c r="S7" s="21"/>
      <c r="T7" s="21"/>
      <c r="U7" s="21"/>
      <c r="V7" s="21"/>
      <c r="W7" s="21"/>
    </row>
    <row r="8" spans="1:23" ht="15.75">
      <c r="A8" s="21"/>
      <c r="B8" s="21"/>
      <c r="C8" s="21"/>
      <c r="D8" s="33" t="s">
        <v>28</v>
      </c>
      <c r="E8" s="1">
        <v>0.35</v>
      </c>
      <c r="F8" s="21"/>
      <c r="G8" s="117"/>
      <c r="H8" s="148"/>
      <c r="I8" s="149"/>
      <c r="J8" s="149"/>
      <c r="K8" s="149"/>
      <c r="L8" s="149"/>
      <c r="M8" s="150"/>
      <c r="N8" s="117"/>
      <c r="O8" s="21"/>
      <c r="P8" s="33" t="s">
        <v>29</v>
      </c>
      <c r="Q8" s="16">
        <f>E8</f>
        <v>0.35</v>
      </c>
      <c r="R8" s="34"/>
      <c r="S8" s="21"/>
      <c r="T8" s="21"/>
      <c r="U8" s="21"/>
      <c r="V8" s="21"/>
      <c r="W8" s="21"/>
    </row>
    <row r="9" spans="1:23" ht="13.5" thickBot="1">
      <c r="A9" s="21"/>
      <c r="B9" s="21"/>
      <c r="C9" s="21"/>
      <c r="D9" s="26"/>
      <c r="E9" s="35"/>
      <c r="F9" s="27"/>
      <c r="G9" s="117"/>
      <c r="H9" s="151"/>
      <c r="I9" s="152"/>
      <c r="J9" s="152"/>
      <c r="K9" s="152"/>
      <c r="L9" s="152"/>
      <c r="M9" s="153"/>
      <c r="N9" s="117"/>
      <c r="O9" s="27"/>
      <c r="P9" s="36"/>
      <c r="Q9" s="118"/>
      <c r="R9" s="38"/>
      <c r="S9" s="21"/>
      <c r="T9" s="21"/>
      <c r="U9" s="21"/>
      <c r="V9" s="21"/>
      <c r="W9" s="21"/>
    </row>
    <row r="10" spans="1:23" ht="12.75">
      <c r="A10" s="21"/>
      <c r="B10" s="21"/>
      <c r="C10" s="21"/>
      <c r="D10" s="30"/>
      <c r="E10" s="119"/>
      <c r="F10" s="21"/>
      <c r="G10" s="117"/>
      <c r="H10" s="148"/>
      <c r="I10" s="149"/>
      <c r="J10" s="149"/>
      <c r="K10" s="149"/>
      <c r="L10" s="149"/>
      <c r="M10" s="150"/>
      <c r="N10" s="117"/>
      <c r="O10" s="21"/>
      <c r="P10" s="40"/>
      <c r="Q10" s="118"/>
      <c r="R10" s="38"/>
      <c r="S10" s="21"/>
      <c r="T10" s="21"/>
      <c r="U10" s="21"/>
      <c r="V10" s="21"/>
      <c r="W10" s="21"/>
    </row>
    <row r="11" spans="1:23" ht="12.75">
      <c r="A11" s="21"/>
      <c r="B11" s="21"/>
      <c r="C11" s="21"/>
      <c r="D11" s="21"/>
      <c r="E11" s="119"/>
      <c r="F11" s="21"/>
      <c r="G11" s="117"/>
      <c r="H11" s="148"/>
      <c r="I11" s="149"/>
      <c r="J11" s="149"/>
      <c r="K11" s="149"/>
      <c r="L11" s="149"/>
      <c r="M11" s="150"/>
      <c r="N11" s="117"/>
      <c r="O11" s="21"/>
      <c r="P11" s="41"/>
      <c r="Q11" s="118"/>
      <c r="R11" s="38"/>
      <c r="S11" s="21"/>
      <c r="T11" s="21"/>
      <c r="U11" s="21"/>
      <c r="V11" s="21"/>
      <c r="W11" s="21"/>
    </row>
    <row r="12" spans="1:23" ht="15.75" customHeight="1">
      <c r="A12" s="21"/>
      <c r="B12" s="16" t="s">
        <v>1</v>
      </c>
      <c r="C12" s="21"/>
      <c r="D12" s="33" t="s">
        <v>30</v>
      </c>
      <c r="E12" s="22">
        <f>B14-E18-E8</f>
        <v>-0.35</v>
      </c>
      <c r="F12" s="21"/>
      <c r="G12" s="117"/>
      <c r="H12" s="148"/>
      <c r="I12" s="149"/>
      <c r="J12" s="149"/>
      <c r="K12" s="149"/>
      <c r="L12" s="149"/>
      <c r="M12" s="150"/>
      <c r="N12" s="117"/>
      <c r="O12" s="21"/>
      <c r="P12" s="33" t="s">
        <v>31</v>
      </c>
      <c r="Q12" s="22">
        <f>B14-Q18-Q8</f>
        <v>-0.35</v>
      </c>
      <c r="R12" s="43"/>
      <c r="S12" s="21"/>
      <c r="T12" s="21"/>
      <c r="U12" s="21"/>
      <c r="V12" s="21"/>
      <c r="W12" s="21"/>
    </row>
    <row r="13" spans="1:23" ht="12.75">
      <c r="A13" s="21"/>
      <c r="B13" s="16" t="s">
        <v>6</v>
      </c>
      <c r="C13" s="21"/>
      <c r="D13" s="41"/>
      <c r="E13" s="21"/>
      <c r="F13" s="21"/>
      <c r="G13" s="117"/>
      <c r="H13" s="148"/>
      <c r="I13" s="149"/>
      <c r="J13" s="149"/>
      <c r="K13" s="149"/>
      <c r="L13" s="149"/>
      <c r="M13" s="150"/>
      <c r="N13" s="117"/>
      <c r="O13" s="21"/>
      <c r="P13" s="41"/>
      <c r="Q13" s="118"/>
      <c r="R13" s="38"/>
      <c r="S13" s="21"/>
      <c r="T13" s="21"/>
      <c r="U13" s="21"/>
      <c r="V13" s="21"/>
      <c r="W13" s="21"/>
    </row>
    <row r="14" spans="1:23" ht="16.5" thickBot="1">
      <c r="A14" s="21"/>
      <c r="B14" s="1">
        <v>0</v>
      </c>
      <c r="C14" s="21"/>
      <c r="D14" s="36"/>
      <c r="E14" s="44"/>
      <c r="F14" s="27"/>
      <c r="G14" s="117"/>
      <c r="H14" s="148"/>
      <c r="I14" s="149"/>
      <c r="J14" s="149"/>
      <c r="K14" s="149"/>
      <c r="L14" s="149"/>
      <c r="M14" s="150"/>
      <c r="N14" s="117"/>
      <c r="O14" s="27"/>
      <c r="P14" s="36"/>
      <c r="Q14" s="118"/>
      <c r="R14" s="38"/>
      <c r="S14" s="21"/>
      <c r="T14" s="21"/>
      <c r="U14" s="21"/>
      <c r="V14" s="21"/>
      <c r="W14" s="21"/>
    </row>
    <row r="15" spans="1:23" ht="12.75">
      <c r="A15" s="21"/>
      <c r="B15" s="118"/>
      <c r="C15" s="21"/>
      <c r="D15" s="40"/>
      <c r="E15" s="120"/>
      <c r="F15" s="21"/>
      <c r="G15" s="117"/>
      <c r="H15" s="148"/>
      <c r="I15" s="149"/>
      <c r="J15" s="149"/>
      <c r="K15" s="149"/>
      <c r="L15" s="149"/>
      <c r="M15" s="150"/>
      <c r="N15" s="117"/>
      <c r="O15" s="21"/>
      <c r="P15" s="40"/>
      <c r="Q15" s="118"/>
      <c r="R15" s="38"/>
      <c r="S15" s="21"/>
      <c r="T15" s="21"/>
      <c r="U15" s="21"/>
      <c r="V15" s="21"/>
      <c r="W15" s="21"/>
    </row>
    <row r="16" spans="1:23" ht="12.75">
      <c r="A16" s="21"/>
      <c r="B16" s="118"/>
      <c r="C16" s="21"/>
      <c r="D16" s="41"/>
      <c r="E16" s="120"/>
      <c r="F16" s="21"/>
      <c r="G16" s="117"/>
      <c r="H16" s="148"/>
      <c r="I16" s="149"/>
      <c r="J16" s="149"/>
      <c r="K16" s="149"/>
      <c r="L16" s="149"/>
      <c r="M16" s="150"/>
      <c r="N16" s="117"/>
      <c r="O16" s="21"/>
      <c r="P16" s="41"/>
      <c r="Q16" s="118"/>
      <c r="R16" s="38"/>
      <c r="S16" s="21"/>
      <c r="T16" s="21"/>
      <c r="U16" s="21"/>
      <c r="V16" s="21"/>
      <c r="W16" s="21"/>
    </row>
    <row r="17" spans="1:23" ht="12.75">
      <c r="A17" s="21"/>
      <c r="B17" s="118"/>
      <c r="C17" s="21"/>
      <c r="D17" s="41"/>
      <c r="E17" s="120"/>
      <c r="F17" s="21"/>
      <c r="G17" s="117"/>
      <c r="H17" s="148"/>
      <c r="I17" s="149"/>
      <c r="J17" s="149"/>
      <c r="K17" s="149"/>
      <c r="L17" s="149"/>
      <c r="M17" s="150"/>
      <c r="N17" s="117"/>
      <c r="O17" s="21"/>
      <c r="P17" s="41"/>
      <c r="Q17" s="118"/>
      <c r="R17" s="38"/>
      <c r="S17" s="21"/>
      <c r="T17" s="21"/>
      <c r="U17" s="21"/>
      <c r="V17" s="21"/>
      <c r="W17" s="21"/>
    </row>
    <row r="18" spans="1:23" ht="15.75">
      <c r="A18" s="21"/>
      <c r="B18" s="118"/>
      <c r="C18" s="21"/>
      <c r="D18" s="33" t="s">
        <v>32</v>
      </c>
      <c r="E18" s="22">
        <f>TAN(RADIANS(I29))*I25</f>
        <v>0</v>
      </c>
      <c r="F18" s="21"/>
      <c r="G18" s="117"/>
      <c r="H18" s="148"/>
      <c r="I18" s="149"/>
      <c r="J18" s="149"/>
      <c r="K18" s="149"/>
      <c r="L18" s="149"/>
      <c r="M18" s="150"/>
      <c r="N18" s="117"/>
      <c r="O18" s="21"/>
      <c r="P18" s="33" t="s">
        <v>32</v>
      </c>
      <c r="Q18" s="22">
        <f>TAN(RADIANS(L29))*L25</f>
        <v>0</v>
      </c>
      <c r="R18" s="43"/>
      <c r="S18" s="21"/>
      <c r="T18" s="21"/>
      <c r="U18" s="21"/>
      <c r="V18" s="21"/>
      <c r="W18" s="21"/>
    </row>
    <row r="19" spans="1:23" ht="12.75">
      <c r="A19" s="21"/>
      <c r="B19" s="118"/>
      <c r="C19" s="21"/>
      <c r="D19" s="41"/>
      <c r="E19" s="41"/>
      <c r="F19" s="21"/>
      <c r="G19" s="117"/>
      <c r="H19" s="148"/>
      <c r="I19" s="149"/>
      <c r="J19" s="149"/>
      <c r="K19" s="149"/>
      <c r="L19" s="149"/>
      <c r="M19" s="150"/>
      <c r="N19" s="117"/>
      <c r="O19" s="21"/>
      <c r="P19" s="21"/>
      <c r="Q19" s="21"/>
      <c r="R19" s="32"/>
      <c r="S19" s="21"/>
      <c r="T19" s="21"/>
      <c r="U19" s="21"/>
      <c r="V19" s="21"/>
      <c r="W19" s="21"/>
    </row>
    <row r="20" spans="1:23" ht="12.75">
      <c r="A20" s="21"/>
      <c r="B20" s="21"/>
      <c r="C20" s="21"/>
      <c r="D20" s="21"/>
      <c r="E20" s="21"/>
      <c r="F20" s="21"/>
      <c r="G20" s="117"/>
      <c r="H20" s="148"/>
      <c r="I20" s="149"/>
      <c r="J20" s="149"/>
      <c r="K20" s="149"/>
      <c r="L20" s="149"/>
      <c r="M20" s="150"/>
      <c r="N20" s="117"/>
      <c r="O20" s="21"/>
      <c r="P20" s="21"/>
      <c r="Q20" s="21"/>
      <c r="R20" s="32"/>
      <c r="S20" s="21"/>
      <c r="T20" s="21"/>
      <c r="U20" s="21"/>
      <c r="V20" s="21"/>
      <c r="W20" s="21"/>
    </row>
    <row r="21" spans="1:23" ht="16.5" thickBot="1">
      <c r="A21" s="21"/>
      <c r="B21" s="21"/>
      <c r="C21" s="26"/>
      <c r="D21" s="26"/>
      <c r="E21" s="27"/>
      <c r="F21" s="27"/>
      <c r="G21" s="117"/>
      <c r="H21" s="154"/>
      <c r="I21" s="155"/>
      <c r="J21" s="155"/>
      <c r="K21" s="155"/>
      <c r="L21" s="155"/>
      <c r="M21" s="156"/>
      <c r="N21" s="117"/>
      <c r="O21" s="27"/>
      <c r="P21" s="26"/>
      <c r="Q21" s="21"/>
      <c r="R21" s="121">
        <f>T5-T21</f>
        <v>0</v>
      </c>
      <c r="S21" s="21"/>
      <c r="T21" s="252">
        <v>0</v>
      </c>
      <c r="U21" s="252"/>
      <c r="V21" s="32"/>
      <c r="W21" s="21"/>
    </row>
    <row r="22" spans="1:23" ht="18" customHeight="1" thickTop="1">
      <c r="A22" s="21"/>
      <c r="B22" s="21"/>
      <c r="C22" s="21"/>
      <c r="D22" s="21"/>
      <c r="E22" s="21"/>
      <c r="F22" s="21"/>
      <c r="G22" s="29"/>
      <c r="H22" s="29"/>
      <c r="I22" s="262" t="s">
        <v>7</v>
      </c>
      <c r="J22" s="262"/>
      <c r="K22" s="262"/>
      <c r="L22" s="262"/>
      <c r="M22" s="29"/>
      <c r="N22" s="29"/>
      <c r="O22" s="21"/>
      <c r="P22" s="21"/>
      <c r="Q22" s="21"/>
      <c r="R22" s="32"/>
      <c r="S22" s="21"/>
      <c r="T22" s="253" t="s">
        <v>40</v>
      </c>
      <c r="U22" s="253"/>
      <c r="V22" s="21"/>
      <c r="W22" s="21"/>
    </row>
    <row r="23" spans="1:23" ht="12.75">
      <c r="A23" s="21"/>
      <c r="B23" s="21"/>
      <c r="C23" s="21"/>
      <c r="D23" s="21"/>
      <c r="E23" s="21"/>
      <c r="F23" s="21"/>
      <c r="G23" s="21"/>
      <c r="H23" s="25"/>
      <c r="J23" s="48">
        <f>IF(I29&gt;45,"Der Winkel des Schrägbodens LINKS muß zwischen 30° und 45° sein!",IF(I29&lt;30,"Der Winkel des Schrägbodens LINKS muß zwischen 30° und 45° sein!",""))</f>
      </c>
      <c r="K23" s="25"/>
      <c r="L23" s="49">
        <f>IF(L29&gt;45,"Der Winkel des Schrägbodens RECHTS muß zwischen 30° und 45° sein!",IF(L29&lt;30,"Der Winkel des Schrägbodens RECHTS muß zwischen 30° und 45° sein!",""))</f>
      </c>
      <c r="N23" s="25"/>
      <c r="O23" s="21"/>
      <c r="P23" s="21"/>
      <c r="Q23" s="21"/>
      <c r="R23" s="32"/>
      <c r="S23" s="21"/>
      <c r="T23" s="21"/>
      <c r="U23" s="21"/>
      <c r="V23" s="21"/>
      <c r="W23" s="21"/>
    </row>
    <row r="24" spans="1:23" ht="12.75" customHeight="1">
      <c r="A24" s="21"/>
      <c r="B24" s="264" t="str">
        <f>IF(E12&lt;0,"Fehler - Raumhöhe zu gering bzw. Breite links verkleinern!","")</f>
        <v>Fehler - Raumhöhe zu gering bzw. Breite links verkleinern!</v>
      </c>
      <c r="C24" s="264"/>
      <c r="D24" s="264"/>
      <c r="E24" s="264"/>
      <c r="F24" s="264"/>
      <c r="G24" s="21"/>
      <c r="H24" s="25"/>
      <c r="I24" s="50" t="s">
        <v>8</v>
      </c>
      <c r="J24" s="21"/>
      <c r="K24" s="25"/>
      <c r="L24" s="50" t="s">
        <v>9</v>
      </c>
      <c r="M24" s="21"/>
      <c r="N24" s="25"/>
      <c r="O24" s="21"/>
      <c r="P24" s="263" t="str">
        <f>IF(Q12&lt;0,"Fehler - Raumhöhe zu gering bzw. Breite rechts verkleinern!","")</f>
        <v>Fehler - Raumhöhe zu gering bzw. Breite rechts verkleinern!</v>
      </c>
      <c r="Q24" s="263"/>
      <c r="R24" s="263"/>
      <c r="S24" s="263"/>
      <c r="T24" s="263"/>
      <c r="U24" s="122"/>
      <c r="V24" s="21"/>
      <c r="W24" s="21"/>
    </row>
    <row r="25" spans="1:23" ht="15.75">
      <c r="A25" s="21"/>
      <c r="B25" s="264"/>
      <c r="C25" s="264"/>
      <c r="D25" s="264"/>
      <c r="E25" s="264"/>
      <c r="F25" s="264"/>
      <c r="G25" s="21"/>
      <c r="H25" s="25"/>
      <c r="I25" s="1">
        <v>0</v>
      </c>
      <c r="J25" s="21"/>
      <c r="K25" s="25"/>
      <c r="L25" s="1">
        <v>0</v>
      </c>
      <c r="M25" s="21"/>
      <c r="N25" s="25"/>
      <c r="O25" s="21"/>
      <c r="P25" s="263"/>
      <c r="Q25" s="263"/>
      <c r="R25" s="263"/>
      <c r="S25" s="263"/>
      <c r="T25" s="263"/>
      <c r="U25" s="122"/>
      <c r="V25" s="21"/>
      <c r="W25" s="21"/>
    </row>
    <row r="26" spans="1:23" ht="12.75">
      <c r="A26" s="21"/>
      <c r="B26" s="264"/>
      <c r="C26" s="264"/>
      <c r="D26" s="264"/>
      <c r="E26" s="264"/>
      <c r="F26" s="264"/>
      <c r="G26" s="21"/>
      <c r="H26" s="15"/>
      <c r="I26" s="21"/>
      <c r="J26" s="24"/>
      <c r="K26" s="15"/>
      <c r="L26" s="21"/>
      <c r="M26" s="24"/>
      <c r="N26" s="21"/>
      <c r="O26" s="21"/>
      <c r="P26" s="263"/>
      <c r="Q26" s="263"/>
      <c r="R26" s="263"/>
      <c r="S26" s="263"/>
      <c r="T26" s="263"/>
      <c r="U26" s="122"/>
      <c r="V26" s="21"/>
      <c r="W26" s="21"/>
    </row>
    <row r="27" spans="1:23" ht="12.75">
      <c r="A27" s="21"/>
      <c r="B27" s="21"/>
      <c r="C27" s="21"/>
      <c r="D27" s="21"/>
      <c r="E27" s="21"/>
      <c r="F27" s="21"/>
      <c r="G27" s="21"/>
      <c r="H27" s="25"/>
      <c r="I27" s="55" t="s">
        <v>33</v>
      </c>
      <c r="J27" s="123"/>
      <c r="K27" s="25"/>
      <c r="L27" s="55" t="s">
        <v>33</v>
      </c>
      <c r="M27" s="124"/>
      <c r="N27" s="25"/>
      <c r="O27" s="21"/>
      <c r="P27" s="22"/>
      <c r="Q27" s="55"/>
      <c r="R27" s="32"/>
      <c r="S27" s="21"/>
      <c r="T27" s="21"/>
      <c r="U27" s="55"/>
      <c r="V27" s="21"/>
      <c r="W27" s="21"/>
    </row>
    <row r="28" spans="1:23" ht="12.75">
      <c r="A28" s="21"/>
      <c r="B28" s="21"/>
      <c r="C28" s="21"/>
      <c r="D28" s="21"/>
      <c r="E28" s="21"/>
      <c r="F28" s="21"/>
      <c r="G28" s="21"/>
      <c r="H28" s="25"/>
      <c r="I28" s="50" t="s">
        <v>2</v>
      </c>
      <c r="J28" s="125"/>
      <c r="K28" s="25"/>
      <c r="L28" s="50" t="s">
        <v>4</v>
      </c>
      <c r="M28" s="21"/>
      <c r="N28" s="25"/>
      <c r="O28" s="21"/>
      <c r="P28" s="21"/>
      <c r="Q28" s="50"/>
      <c r="R28" s="32"/>
      <c r="S28" s="21"/>
      <c r="T28" s="21"/>
      <c r="U28" s="50"/>
      <c r="V28" s="21"/>
      <c r="W28" s="21"/>
    </row>
    <row r="29" spans="1:23" ht="15.75">
      <c r="A29" s="21"/>
      <c r="B29" s="21"/>
      <c r="C29" s="21"/>
      <c r="D29" s="21"/>
      <c r="E29" s="126"/>
      <c r="F29" s="21"/>
      <c r="G29" s="21"/>
      <c r="H29" s="25"/>
      <c r="I29" s="2">
        <v>35</v>
      </c>
      <c r="J29" s="21"/>
      <c r="K29" s="25"/>
      <c r="L29" s="2">
        <v>35</v>
      </c>
      <c r="M29" s="21"/>
      <c r="N29" s="25"/>
      <c r="O29" s="21"/>
      <c r="P29" s="21"/>
      <c r="Q29" s="58"/>
      <c r="R29" s="32"/>
      <c r="S29" s="32"/>
      <c r="T29" s="32"/>
      <c r="U29" s="58"/>
      <c r="V29" s="21"/>
      <c r="W29" s="21"/>
    </row>
    <row r="30" spans="1:23" ht="12.75">
      <c r="A30" s="21"/>
      <c r="B30" s="21"/>
      <c r="C30" s="21"/>
      <c r="D30" s="21"/>
      <c r="E30" s="21"/>
      <c r="F30" s="21"/>
      <c r="G30" s="21"/>
      <c r="H30" s="21"/>
      <c r="I30" s="21"/>
      <c r="J30" s="21"/>
      <c r="K30" s="21"/>
      <c r="L30" s="21"/>
      <c r="M30" s="21"/>
      <c r="N30" s="21"/>
      <c r="O30" s="21"/>
      <c r="P30" s="21"/>
      <c r="Q30" s="21"/>
      <c r="R30" s="32"/>
      <c r="S30" s="21"/>
      <c r="T30" s="21"/>
      <c r="U30" s="21"/>
      <c r="V30" s="21"/>
      <c r="W30" s="21"/>
    </row>
    <row r="31" spans="1:23" ht="16.5" thickBot="1">
      <c r="A31" s="21"/>
      <c r="B31" s="59" t="s">
        <v>10</v>
      </c>
      <c r="C31" s="59"/>
      <c r="D31" s="59"/>
      <c r="E31" s="59"/>
      <c r="F31" s="21"/>
      <c r="G31" s="19"/>
      <c r="H31" s="21"/>
      <c r="I31" s="59" t="s">
        <v>11</v>
      </c>
      <c r="J31" s="21"/>
      <c r="K31" s="21"/>
      <c r="L31" s="21"/>
      <c r="M31" s="21"/>
      <c r="N31" s="21"/>
      <c r="O31" s="21"/>
      <c r="P31" s="21"/>
      <c r="Q31" s="21"/>
      <c r="R31" s="32"/>
      <c r="S31" s="21"/>
      <c r="T31" s="21"/>
      <c r="U31" s="21"/>
      <c r="V31" s="21"/>
      <c r="W31" s="21"/>
    </row>
    <row r="32" spans="1:23" ht="15.75">
      <c r="A32" s="21"/>
      <c r="B32" s="60"/>
      <c r="C32" s="40"/>
      <c r="D32" s="61" t="s">
        <v>12</v>
      </c>
      <c r="E32" s="62">
        <f>(I25+L25)*T5</f>
        <v>0</v>
      </c>
      <c r="F32" s="63" t="s">
        <v>13</v>
      </c>
      <c r="G32" s="21"/>
      <c r="H32" s="127"/>
      <c r="I32" s="65"/>
      <c r="J32" s="40"/>
      <c r="K32" s="66" t="s">
        <v>14</v>
      </c>
      <c r="L32" s="67">
        <f>E34*650</f>
        <v>0</v>
      </c>
      <c r="M32" s="68" t="s">
        <v>15</v>
      </c>
      <c r="N32" s="41"/>
      <c r="O32" s="21"/>
      <c r="P32" s="41"/>
      <c r="Q32" s="41"/>
      <c r="R32" s="69"/>
      <c r="S32" s="41"/>
      <c r="T32" s="70"/>
      <c r="U32" s="41"/>
      <c r="V32" s="21"/>
      <c r="W32" s="21"/>
    </row>
    <row r="33" spans="1:23" ht="15.75">
      <c r="A33" s="21"/>
      <c r="B33" s="71"/>
      <c r="C33" s="41"/>
      <c r="D33" s="72" t="s">
        <v>16</v>
      </c>
      <c r="E33" s="73">
        <f>IF(AND(E12&gt;=0,Q12&gt;=0)=TRUE,E32*B14,0)</f>
        <v>0</v>
      </c>
      <c r="F33" s="74" t="s">
        <v>17</v>
      </c>
      <c r="G33" s="21"/>
      <c r="H33" s="127"/>
      <c r="I33" s="75"/>
      <c r="J33" s="41"/>
      <c r="K33" s="76" t="s">
        <v>18</v>
      </c>
      <c r="L33" s="70">
        <f>L32*4.9</f>
        <v>0</v>
      </c>
      <c r="M33" s="77" t="s">
        <v>19</v>
      </c>
      <c r="N33" s="41"/>
      <c r="O33" s="41"/>
      <c r="P33" s="41"/>
      <c r="Q33" s="41"/>
      <c r="R33" s="69"/>
      <c r="S33" s="41"/>
      <c r="T33" s="21"/>
      <c r="U33" s="41"/>
      <c r="V33" s="21"/>
      <c r="W33" s="21"/>
    </row>
    <row r="34" spans="1:23" ht="16.5" thickBot="1">
      <c r="A34" s="21"/>
      <c r="B34" s="78"/>
      <c r="C34" s="36"/>
      <c r="D34" s="79" t="s">
        <v>20</v>
      </c>
      <c r="E34" s="80">
        <f>IF(E33=0,0,E77+E78)</f>
        <v>0</v>
      </c>
      <c r="F34" s="81" t="s">
        <v>17</v>
      </c>
      <c r="G34" s="21"/>
      <c r="H34" s="128"/>
      <c r="I34" s="83"/>
      <c r="J34" s="36"/>
      <c r="K34" s="84" t="s">
        <v>21</v>
      </c>
      <c r="L34" s="3">
        <v>0</v>
      </c>
      <c r="M34" s="129" t="s">
        <v>19</v>
      </c>
      <c r="N34" s="130"/>
      <c r="O34" s="21"/>
      <c r="P34" s="41"/>
      <c r="Q34" s="41"/>
      <c r="R34" s="69"/>
      <c r="S34" s="41"/>
      <c r="T34" s="21"/>
      <c r="U34" s="41"/>
      <c r="V34" s="21"/>
      <c r="W34" s="21"/>
    </row>
    <row r="35" spans="1:23" ht="12.75">
      <c r="A35" s="21"/>
      <c r="B35" s="21"/>
      <c r="C35" s="21"/>
      <c r="D35" s="21"/>
      <c r="E35" s="21"/>
      <c r="F35" s="21"/>
      <c r="G35" s="21"/>
      <c r="H35" s="21"/>
      <c r="I35" s="87">
        <f>IF(L32&gt;15000,"Lagermenge ist &gt; 15.000 kg. Brandschutzanforderungen beachten!","")</f>
      </c>
      <c r="J35" s="21"/>
      <c r="K35" s="21"/>
      <c r="L35" s="21"/>
      <c r="M35" s="21"/>
      <c r="N35" s="21"/>
      <c r="O35" s="21"/>
      <c r="P35" s="21"/>
      <c r="Q35" s="21"/>
      <c r="R35" s="32"/>
      <c r="S35" s="21"/>
      <c r="T35" s="88"/>
      <c r="U35" s="21"/>
      <c r="V35" s="21"/>
      <c r="W35" s="21"/>
    </row>
    <row r="36" spans="1:23" ht="16.5" thickBot="1">
      <c r="A36" s="21"/>
      <c r="B36" s="19" t="s">
        <v>22</v>
      </c>
      <c r="C36" s="21"/>
      <c r="D36" s="21"/>
      <c r="E36" s="21"/>
      <c r="F36" s="21"/>
      <c r="G36" s="21"/>
      <c r="H36" s="21"/>
      <c r="I36" s="89"/>
      <c r="J36" s="21"/>
      <c r="K36" s="21"/>
      <c r="L36" s="21"/>
      <c r="M36" s="21"/>
      <c r="N36" s="21"/>
      <c r="O36" s="21"/>
      <c r="P36" s="21"/>
      <c r="Q36" s="21"/>
      <c r="R36" s="32"/>
      <c r="S36" s="21"/>
      <c r="T36" s="88"/>
      <c r="U36" s="21"/>
      <c r="V36" s="21"/>
      <c r="W36" s="21"/>
    </row>
    <row r="37" spans="1:23" ht="12.75" customHeight="1">
      <c r="A37" s="21"/>
      <c r="B37" s="21"/>
      <c r="C37" s="257" t="e">
        <f>E34/E33</f>
        <v>#DIV/0!</v>
      </c>
      <c r="D37" s="258"/>
      <c r="E37" s="91"/>
      <c r="F37" s="21"/>
      <c r="G37" s="21"/>
      <c r="H37" s="21"/>
      <c r="I37" s="21" t="str">
        <f>"Die gelagerte Energiemenge entspricht ca. "&amp;ROUND(L33/10,0)&amp;" Liter Heizöl."</f>
        <v>Die gelagerte Energiemenge entspricht ca. 0 Liter Heizöl.</v>
      </c>
      <c r="J37" s="21"/>
      <c r="K37" s="21"/>
      <c r="L37" s="21"/>
      <c r="M37" s="21"/>
      <c r="N37" s="21"/>
      <c r="O37" s="21"/>
      <c r="P37" s="21"/>
      <c r="Q37" s="21"/>
      <c r="R37" s="32"/>
      <c r="S37" s="21"/>
      <c r="T37" s="21"/>
      <c r="U37" s="21"/>
      <c r="V37" s="21"/>
      <c r="W37" s="21"/>
    </row>
    <row r="38" spans="1:23" ht="13.5" customHeight="1" thickBot="1">
      <c r="A38" s="21"/>
      <c r="B38" s="21"/>
      <c r="C38" s="259"/>
      <c r="D38" s="260"/>
      <c r="E38" s="21"/>
      <c r="F38" s="21"/>
      <c r="G38" s="21"/>
      <c r="H38" s="21"/>
      <c r="I38" s="33">
        <f>IF(L34=0,"","Die gelagerte Energiemenge entspricht dem "&amp;ROUND(L33/L34,2)&amp;"-fachen voraussichtlichen Jahresbedarf.")</f>
      </c>
      <c r="J38" s="21"/>
      <c r="K38" s="21"/>
      <c r="L38" s="21"/>
      <c r="M38" s="21"/>
      <c r="N38" s="21"/>
      <c r="O38" s="21"/>
      <c r="P38" s="21"/>
      <c r="Q38" s="21"/>
      <c r="R38" s="32"/>
      <c r="S38" s="21"/>
      <c r="T38" s="21"/>
      <c r="U38" s="21"/>
      <c r="V38" s="21"/>
      <c r="W38" s="21"/>
    </row>
    <row r="39" spans="1:23" ht="12.75">
      <c r="A39" s="21"/>
      <c r="B39" s="21"/>
      <c r="C39" s="21"/>
      <c r="D39" s="21"/>
      <c r="E39" s="21"/>
      <c r="F39" s="21"/>
      <c r="G39" s="21"/>
      <c r="H39" s="21"/>
      <c r="I39" s="21"/>
      <c r="J39" s="21"/>
      <c r="K39" s="21"/>
      <c r="L39" s="21"/>
      <c r="M39" s="21"/>
      <c r="N39" s="21"/>
      <c r="O39" s="21"/>
      <c r="P39" s="21"/>
      <c r="Q39" s="21"/>
      <c r="R39" s="32"/>
      <c r="S39" s="21"/>
      <c r="T39" s="21"/>
      <c r="U39" s="21"/>
      <c r="V39" s="21"/>
      <c r="W39" s="21"/>
    </row>
    <row r="40" spans="1:23" ht="12.75">
      <c r="A40" s="21"/>
      <c r="B40" s="21"/>
      <c r="C40" s="21"/>
      <c r="D40" s="21"/>
      <c r="E40" s="21"/>
      <c r="F40" s="21"/>
      <c r="G40" s="21"/>
      <c r="H40" s="21"/>
      <c r="I40" s="21"/>
      <c r="J40" s="21"/>
      <c r="K40" s="21"/>
      <c r="L40" s="21"/>
      <c r="M40" s="21"/>
      <c r="N40" s="21"/>
      <c r="O40" s="21"/>
      <c r="P40" s="21"/>
      <c r="Q40" s="21"/>
      <c r="R40" s="32"/>
      <c r="S40" s="21"/>
      <c r="T40" s="21"/>
      <c r="U40" s="21"/>
      <c r="V40" s="21"/>
      <c r="W40" s="21"/>
    </row>
    <row r="41" spans="1:23" ht="12.75">
      <c r="A41" s="21"/>
      <c r="B41" s="21"/>
      <c r="C41" s="21"/>
      <c r="D41" s="21"/>
      <c r="E41" s="21"/>
      <c r="F41" s="21"/>
      <c r="G41" s="21"/>
      <c r="H41" s="21"/>
      <c r="I41" s="21"/>
      <c r="J41" s="21"/>
      <c r="K41" s="21"/>
      <c r="L41" s="21"/>
      <c r="M41" s="21"/>
      <c r="N41" s="21"/>
      <c r="O41" s="21"/>
      <c r="P41" s="21"/>
      <c r="Q41" s="21"/>
      <c r="R41" s="32"/>
      <c r="S41" s="21"/>
      <c r="T41" s="21"/>
      <c r="U41" s="21"/>
      <c r="V41" s="21"/>
      <c r="W41" s="21"/>
    </row>
    <row r="42" spans="1:23" ht="12.75">
      <c r="A42" s="21"/>
      <c r="B42" s="21"/>
      <c r="C42" s="21"/>
      <c r="D42" s="21"/>
      <c r="E42" s="21"/>
      <c r="F42" s="21"/>
      <c r="G42" s="21"/>
      <c r="H42" s="21"/>
      <c r="I42" s="21"/>
      <c r="J42" s="21"/>
      <c r="K42" s="21"/>
      <c r="L42" s="21"/>
      <c r="M42" s="21"/>
      <c r="N42" s="21"/>
      <c r="O42" s="21"/>
      <c r="P42" s="21"/>
      <c r="Q42" s="21"/>
      <c r="R42" s="32"/>
      <c r="S42" s="21"/>
      <c r="T42" s="21"/>
      <c r="U42" s="21"/>
      <c r="V42" s="21"/>
      <c r="W42" s="21"/>
    </row>
    <row r="43" spans="1:23" ht="12.75">
      <c r="A43" s="21"/>
      <c r="B43" s="21"/>
      <c r="C43" s="21"/>
      <c r="D43" s="21"/>
      <c r="E43" s="21"/>
      <c r="F43" s="21"/>
      <c r="G43" s="21"/>
      <c r="H43" s="21"/>
      <c r="I43" s="21"/>
      <c r="J43" s="21"/>
      <c r="K43" s="21"/>
      <c r="L43" s="21"/>
      <c r="M43" s="21"/>
      <c r="N43" s="21"/>
      <c r="O43" s="21"/>
      <c r="P43" s="21"/>
      <c r="Q43" s="21"/>
      <c r="R43" s="32"/>
      <c r="S43" s="21"/>
      <c r="T43" s="21"/>
      <c r="U43" s="21"/>
      <c r="V43" s="21"/>
      <c r="W43" s="21"/>
    </row>
    <row r="44" spans="1:23" ht="12.75">
      <c r="A44" s="21"/>
      <c r="B44" s="21"/>
      <c r="C44" s="21"/>
      <c r="D44" s="21"/>
      <c r="E44" s="21"/>
      <c r="F44" s="21"/>
      <c r="G44" s="21"/>
      <c r="H44" s="21"/>
      <c r="I44" s="21"/>
      <c r="J44" s="21"/>
      <c r="K44" s="21"/>
      <c r="L44" s="21"/>
      <c r="M44" s="21"/>
      <c r="N44" s="21"/>
      <c r="O44" s="21"/>
      <c r="P44" s="21"/>
      <c r="Q44" s="21"/>
      <c r="R44" s="32"/>
      <c r="S44" s="21"/>
      <c r="T44" s="21"/>
      <c r="U44" s="21"/>
      <c r="V44" s="21"/>
      <c r="W44" s="21"/>
    </row>
    <row r="45" spans="1:23" ht="12.75">
      <c r="A45" s="21"/>
      <c r="B45" s="21"/>
      <c r="C45" s="21"/>
      <c r="D45" s="21"/>
      <c r="E45" s="21"/>
      <c r="F45" s="21"/>
      <c r="G45" s="21"/>
      <c r="H45" s="21"/>
      <c r="I45" s="21"/>
      <c r="J45" s="21"/>
      <c r="K45" s="21"/>
      <c r="L45" s="21"/>
      <c r="M45" s="21"/>
      <c r="N45" s="21"/>
      <c r="O45" s="21"/>
      <c r="P45" s="21"/>
      <c r="Q45" s="21"/>
      <c r="R45" s="32"/>
      <c r="S45" s="21"/>
      <c r="T45" s="21"/>
      <c r="U45" s="21"/>
      <c r="V45" s="21"/>
      <c r="W45" s="21"/>
    </row>
    <row r="46" spans="1:23" ht="12.75">
      <c r="A46" s="21"/>
      <c r="B46" s="21"/>
      <c r="C46" s="21"/>
      <c r="D46" s="21"/>
      <c r="E46" s="21"/>
      <c r="F46" s="21"/>
      <c r="G46" s="21"/>
      <c r="H46" s="21"/>
      <c r="I46" s="21"/>
      <c r="J46" s="21"/>
      <c r="K46" s="21"/>
      <c r="L46" s="21"/>
      <c r="M46" s="21"/>
      <c r="N46" s="21"/>
      <c r="O46" s="21"/>
      <c r="P46" s="21"/>
      <c r="Q46" s="21"/>
      <c r="R46" s="32"/>
      <c r="S46" s="21"/>
      <c r="T46" s="21"/>
      <c r="U46" s="21"/>
      <c r="V46" s="21"/>
      <c r="W46" s="21"/>
    </row>
    <row r="47" spans="1:23" ht="12.75">
      <c r="A47" s="21"/>
      <c r="B47" s="21"/>
      <c r="C47" s="21"/>
      <c r="D47" s="21"/>
      <c r="E47" s="21"/>
      <c r="F47" s="21"/>
      <c r="G47" s="21"/>
      <c r="H47" s="21"/>
      <c r="I47" s="21"/>
      <c r="J47" s="21"/>
      <c r="K47" s="21"/>
      <c r="L47" s="21"/>
      <c r="M47" s="21"/>
      <c r="N47" s="21"/>
      <c r="O47" s="21"/>
      <c r="P47" s="21"/>
      <c r="Q47" s="21"/>
      <c r="R47" s="32"/>
      <c r="S47" s="21"/>
      <c r="T47" s="21"/>
      <c r="U47" s="21"/>
      <c r="V47" s="21"/>
      <c r="W47" s="21"/>
    </row>
    <row r="48" spans="1:23" ht="12.75">
      <c r="A48" s="21"/>
      <c r="B48" s="21"/>
      <c r="C48" s="21"/>
      <c r="D48" s="21"/>
      <c r="E48" s="21"/>
      <c r="F48" s="21"/>
      <c r="G48" s="21"/>
      <c r="H48" s="21"/>
      <c r="I48" s="21"/>
      <c r="J48" s="21"/>
      <c r="K48" s="21"/>
      <c r="L48" s="21"/>
      <c r="M48" s="21"/>
      <c r="N48" s="21"/>
      <c r="O48" s="21"/>
      <c r="P48" s="21"/>
      <c r="Q48" s="21"/>
      <c r="R48" s="32"/>
      <c r="S48" s="21"/>
      <c r="T48" s="21"/>
      <c r="U48" s="21"/>
      <c r="V48" s="21"/>
      <c r="W48" s="21"/>
    </row>
    <row r="49" spans="1:23" ht="12.75">
      <c r="A49" s="21"/>
      <c r="B49" s="21"/>
      <c r="C49" s="21"/>
      <c r="D49" s="21"/>
      <c r="E49" s="21"/>
      <c r="F49" s="21"/>
      <c r="G49" s="21"/>
      <c r="H49" s="21"/>
      <c r="I49" s="21"/>
      <c r="J49" s="21"/>
      <c r="K49" s="21"/>
      <c r="L49" s="21"/>
      <c r="M49" s="21"/>
      <c r="N49" s="21"/>
      <c r="O49" s="21"/>
      <c r="P49" s="21"/>
      <c r="Q49" s="21"/>
      <c r="R49" s="32"/>
      <c r="S49" s="21"/>
      <c r="T49" s="21"/>
      <c r="U49" s="21"/>
      <c r="V49" s="21"/>
      <c r="W49" s="21"/>
    </row>
    <row r="50" spans="1:23" ht="12.75">
      <c r="A50" s="21"/>
      <c r="B50" s="21"/>
      <c r="C50" s="21"/>
      <c r="D50" s="21"/>
      <c r="E50" s="21"/>
      <c r="F50" s="21"/>
      <c r="G50" s="21"/>
      <c r="H50" s="21"/>
      <c r="I50" s="21"/>
      <c r="J50" s="21"/>
      <c r="K50" s="21"/>
      <c r="L50" s="21"/>
      <c r="M50" s="21"/>
      <c r="N50" s="21"/>
      <c r="O50" s="21"/>
      <c r="P50" s="21"/>
      <c r="Q50" s="21"/>
      <c r="R50" s="32"/>
      <c r="S50" s="21"/>
      <c r="T50" s="21"/>
      <c r="U50" s="21"/>
      <c r="V50" s="21"/>
      <c r="W50" s="21"/>
    </row>
    <row r="51" spans="1:23" ht="12.75">
      <c r="A51" s="21"/>
      <c r="B51" s="21"/>
      <c r="C51" s="21"/>
      <c r="D51" s="21"/>
      <c r="E51" s="21"/>
      <c r="F51" s="21"/>
      <c r="G51" s="21"/>
      <c r="H51" s="21"/>
      <c r="I51" s="21"/>
      <c r="J51" s="21"/>
      <c r="K51" s="21"/>
      <c r="L51" s="21"/>
      <c r="M51" s="21"/>
      <c r="N51" s="21"/>
      <c r="O51" s="21"/>
      <c r="P51" s="21"/>
      <c r="Q51" s="21"/>
      <c r="R51" s="32"/>
      <c r="S51" s="21"/>
      <c r="T51" s="21"/>
      <c r="U51" s="21"/>
      <c r="V51" s="21"/>
      <c r="W51" s="21"/>
    </row>
    <row r="52" spans="1:23" ht="12.75">
      <c r="A52" s="21"/>
      <c r="B52" s="21"/>
      <c r="C52" s="21"/>
      <c r="D52" s="21"/>
      <c r="E52" s="21"/>
      <c r="F52" s="21"/>
      <c r="G52" s="21"/>
      <c r="H52" s="21"/>
      <c r="I52" s="21"/>
      <c r="J52" s="21"/>
      <c r="K52" s="21"/>
      <c r="L52" s="21"/>
      <c r="M52" s="21"/>
      <c r="N52" s="21"/>
      <c r="O52" s="21"/>
      <c r="P52" s="21"/>
      <c r="Q52" s="21"/>
      <c r="R52" s="32"/>
      <c r="S52" s="21"/>
      <c r="T52" s="21"/>
      <c r="U52" s="21"/>
      <c r="V52" s="21"/>
      <c r="W52" s="21"/>
    </row>
    <row r="53" spans="1:23" ht="12.75">
      <c r="A53" s="21"/>
      <c r="B53" s="21"/>
      <c r="C53" s="21"/>
      <c r="D53" s="21"/>
      <c r="E53" s="21"/>
      <c r="F53" s="21"/>
      <c r="G53" s="21"/>
      <c r="H53" s="21"/>
      <c r="I53" s="21"/>
      <c r="J53" s="21"/>
      <c r="K53" s="21"/>
      <c r="L53" s="21"/>
      <c r="M53" s="21"/>
      <c r="N53" s="21"/>
      <c r="O53" s="21"/>
      <c r="P53" s="21"/>
      <c r="Q53" s="21"/>
      <c r="R53" s="32"/>
      <c r="S53" s="21"/>
      <c r="T53" s="21"/>
      <c r="U53" s="21"/>
      <c r="V53" s="21"/>
      <c r="W53" s="21"/>
    </row>
    <row r="54" spans="1:23" ht="12.75">
      <c r="A54" s="21"/>
      <c r="B54" s="21"/>
      <c r="C54" s="21"/>
      <c r="D54" s="21"/>
      <c r="E54" s="21"/>
      <c r="F54" s="21"/>
      <c r="G54" s="21"/>
      <c r="H54" s="21"/>
      <c r="I54" s="21"/>
      <c r="J54" s="21"/>
      <c r="K54" s="21"/>
      <c r="L54" s="21"/>
      <c r="M54" s="21"/>
      <c r="N54" s="21"/>
      <c r="O54" s="21"/>
      <c r="P54" s="21"/>
      <c r="Q54" s="21"/>
      <c r="R54" s="32"/>
      <c r="S54" s="21"/>
      <c r="T54" s="21"/>
      <c r="U54" s="21"/>
      <c r="V54" s="21"/>
      <c r="W54" s="21"/>
    </row>
    <row r="57" spans="9:10" ht="16.5" thickBot="1">
      <c r="I57" s="131" t="s">
        <v>57</v>
      </c>
      <c r="J57" s="21"/>
    </row>
    <row r="58" spans="2:25" ht="12.75">
      <c r="B58" s="21"/>
      <c r="C58" s="21"/>
      <c r="I58" s="132"/>
      <c r="J58" s="30"/>
      <c r="K58" s="30"/>
      <c r="L58" s="30"/>
      <c r="M58" s="30"/>
      <c r="N58" s="30"/>
      <c r="O58" s="30"/>
      <c r="P58" s="133"/>
      <c r="T58" s="90"/>
      <c r="Y58" s="90"/>
    </row>
    <row r="59" spans="2:25" ht="12.75">
      <c r="B59" s="21"/>
      <c r="C59" s="21"/>
      <c r="I59" s="15"/>
      <c r="J59" s="134" t="s">
        <v>23</v>
      </c>
      <c r="K59" s="106"/>
      <c r="L59" s="106"/>
      <c r="M59" s="106"/>
      <c r="N59" s="106"/>
      <c r="O59" s="21"/>
      <c r="P59" s="24"/>
      <c r="Y59" s="90"/>
    </row>
    <row r="60" spans="2:16" ht="12.75">
      <c r="B60" s="21"/>
      <c r="C60" s="21"/>
      <c r="I60" s="15"/>
      <c r="J60" s="21"/>
      <c r="K60" s="21"/>
      <c r="L60" s="100" t="s">
        <v>52</v>
      </c>
      <c r="M60" s="135">
        <f>(E18*I25)/6*(2*T5+T21)+(I25*E12*T5)</f>
        <v>0</v>
      </c>
      <c r="N60" s="21" t="s">
        <v>17</v>
      </c>
      <c r="O60" s="21"/>
      <c r="P60" s="24"/>
    </row>
    <row r="61" spans="2:16" ht="12.75">
      <c r="B61" s="21"/>
      <c r="C61" s="21"/>
      <c r="I61" s="15"/>
      <c r="J61" s="21"/>
      <c r="K61" s="21"/>
      <c r="L61" s="100" t="s">
        <v>50</v>
      </c>
      <c r="M61" s="135">
        <f>I25*E8*T5</f>
        <v>0</v>
      </c>
      <c r="N61" s="21" t="s">
        <v>17</v>
      </c>
      <c r="O61" s="21"/>
      <c r="P61" s="24"/>
    </row>
    <row r="62" spans="2:16" ht="12.75">
      <c r="B62" s="21"/>
      <c r="C62" s="21"/>
      <c r="I62" s="15"/>
      <c r="J62" s="21"/>
      <c r="K62" s="21"/>
      <c r="L62" s="100" t="s">
        <v>58</v>
      </c>
      <c r="M62" s="135">
        <f>(E18*I25)/6*(2*T5+T21)</f>
        <v>0</v>
      </c>
      <c r="N62" s="21" t="s">
        <v>17</v>
      </c>
      <c r="O62" s="21"/>
      <c r="P62" s="24"/>
    </row>
    <row r="63" spans="9:16" ht="12.75">
      <c r="I63" s="15"/>
      <c r="J63" s="106"/>
      <c r="K63" s="106"/>
      <c r="L63" s="136" t="s">
        <v>51</v>
      </c>
      <c r="M63" s="137">
        <f>(E18*I25/6)*(2*R21)</f>
        <v>0</v>
      </c>
      <c r="N63" s="106" t="s">
        <v>17</v>
      </c>
      <c r="O63" s="21"/>
      <c r="P63" s="24"/>
    </row>
    <row r="64" spans="9:16" ht="12.75">
      <c r="I64" s="15"/>
      <c r="J64" s="21"/>
      <c r="K64" s="21"/>
      <c r="L64" s="100" t="s">
        <v>56</v>
      </c>
      <c r="M64" s="14">
        <f>SUM(M60:M63)</f>
        <v>0</v>
      </c>
      <c r="N64" s="21" t="s">
        <v>17</v>
      </c>
      <c r="O64" s="21"/>
      <c r="P64" s="24"/>
    </row>
    <row r="65" spans="9:16" ht="12.75">
      <c r="I65" s="15"/>
      <c r="J65" s="21"/>
      <c r="K65" s="21"/>
      <c r="L65" s="21"/>
      <c r="M65" s="21"/>
      <c r="N65" s="21"/>
      <c r="O65" s="21"/>
      <c r="P65" s="24"/>
    </row>
    <row r="66" spans="9:16" ht="12.75">
      <c r="I66" s="15"/>
      <c r="J66" s="21"/>
      <c r="K66" s="21"/>
      <c r="L66" s="21"/>
      <c r="M66" s="21"/>
      <c r="N66" s="21"/>
      <c r="O66" s="21"/>
      <c r="P66" s="24"/>
    </row>
    <row r="67" spans="9:16" ht="12.75">
      <c r="I67" s="15"/>
      <c r="J67" s="134" t="s">
        <v>27</v>
      </c>
      <c r="K67" s="106"/>
      <c r="L67" s="106"/>
      <c r="M67" s="106"/>
      <c r="N67" s="106"/>
      <c r="O67" s="21"/>
      <c r="P67" s="24"/>
    </row>
    <row r="68" spans="9:16" ht="12.75">
      <c r="I68" s="15"/>
      <c r="J68" s="21"/>
      <c r="K68" s="21"/>
      <c r="L68" s="100" t="s">
        <v>53</v>
      </c>
      <c r="M68" s="135">
        <f>(Q18*L25)/6*(2*T5+T21)+(L25*Q12*T5)</f>
        <v>0</v>
      </c>
      <c r="N68" s="21" t="s">
        <v>17</v>
      </c>
      <c r="O68" s="21"/>
      <c r="P68" s="24"/>
    </row>
    <row r="69" spans="9:16" ht="12.75">
      <c r="I69" s="15"/>
      <c r="J69" s="21"/>
      <c r="K69" s="21"/>
      <c r="L69" s="100" t="s">
        <v>50</v>
      </c>
      <c r="M69" s="135">
        <f>L25*Q8*T5</f>
        <v>0</v>
      </c>
      <c r="N69" s="21" t="s">
        <v>17</v>
      </c>
      <c r="O69" s="21"/>
      <c r="P69" s="24"/>
    </row>
    <row r="70" spans="8:16" ht="12.75">
      <c r="H70" s="90"/>
      <c r="I70" s="15"/>
      <c r="J70" s="21"/>
      <c r="K70" s="21"/>
      <c r="L70" s="100" t="s">
        <v>59</v>
      </c>
      <c r="M70" s="135">
        <f>(Q18*L25)/6*(2*T5+T21)</f>
        <v>0</v>
      </c>
      <c r="N70" s="21" t="s">
        <v>17</v>
      </c>
      <c r="O70" s="21"/>
      <c r="P70" s="24"/>
    </row>
    <row r="71" spans="9:16" ht="12.75">
      <c r="I71" s="15"/>
      <c r="J71" s="106"/>
      <c r="K71" s="106"/>
      <c r="L71" s="136" t="s">
        <v>51</v>
      </c>
      <c r="M71" s="137">
        <f>(Q18*L25/6)*(2*R21)</f>
        <v>0</v>
      </c>
      <c r="N71" s="106" t="s">
        <v>17</v>
      </c>
      <c r="O71" s="91"/>
      <c r="P71" s="138"/>
    </row>
    <row r="72" spans="9:16" ht="12.75">
      <c r="I72" s="15"/>
      <c r="J72" s="21"/>
      <c r="K72" s="21"/>
      <c r="L72" s="100" t="s">
        <v>55</v>
      </c>
      <c r="M72" s="14">
        <f>SUM(M68:M71)</f>
        <v>0</v>
      </c>
      <c r="N72" s="21" t="s">
        <v>17</v>
      </c>
      <c r="O72" s="21"/>
      <c r="P72" s="24"/>
    </row>
    <row r="73" spans="9:16" ht="12.75">
      <c r="I73" s="15"/>
      <c r="J73" s="21"/>
      <c r="K73" s="21"/>
      <c r="L73" s="135"/>
      <c r="M73" s="21"/>
      <c r="N73" s="21"/>
      <c r="O73" s="21"/>
      <c r="P73" s="24"/>
    </row>
    <row r="74" spans="9:16" ht="12.75">
      <c r="I74" s="15"/>
      <c r="J74" s="21"/>
      <c r="K74" s="21"/>
      <c r="L74" s="21"/>
      <c r="M74" s="21"/>
      <c r="N74" s="21"/>
      <c r="O74" s="21"/>
      <c r="P74" s="24"/>
    </row>
    <row r="75" spans="1:16" ht="12.75">
      <c r="A75" s="21"/>
      <c r="B75" s="21"/>
      <c r="I75" s="15"/>
      <c r="J75" s="139" t="s">
        <v>54</v>
      </c>
      <c r="K75" s="106"/>
      <c r="L75" s="106"/>
      <c r="M75" s="106"/>
      <c r="N75" s="106"/>
      <c r="O75" s="21"/>
      <c r="P75" s="24"/>
    </row>
    <row r="76" spans="9:16" ht="12.75">
      <c r="I76" s="15"/>
      <c r="J76" s="135">
        <f>M60+M68</f>
        <v>0</v>
      </c>
      <c r="K76" s="140" t="e">
        <f>J76/$J$78</f>
        <v>#DIV/0!</v>
      </c>
      <c r="L76" s="21" t="s">
        <v>49</v>
      </c>
      <c r="M76" s="21"/>
      <c r="N76" s="21"/>
      <c r="O76" s="21"/>
      <c r="P76" s="24"/>
    </row>
    <row r="77" spans="3:16" ht="12.75">
      <c r="C77" s="21"/>
      <c r="D77" s="100" t="s">
        <v>43</v>
      </c>
      <c r="E77" s="90">
        <f>(E18*I25)/6*(2*T5+T21)+(E12*I25)*T5</f>
        <v>0</v>
      </c>
      <c r="F77" s="21" t="s">
        <v>17</v>
      </c>
      <c r="I77" s="15"/>
      <c r="J77" s="137">
        <f>SUM(M61:M63)+SUM(M69:M71)</f>
        <v>0</v>
      </c>
      <c r="K77" s="141" t="e">
        <f>J77/$J$78</f>
        <v>#DIV/0!</v>
      </c>
      <c r="L77" s="106" t="s">
        <v>24</v>
      </c>
      <c r="M77" s="106"/>
      <c r="N77" s="106"/>
      <c r="O77" s="21"/>
      <c r="P77" s="24"/>
    </row>
    <row r="78" spans="1:16" ht="12.75">
      <c r="A78" s="21"/>
      <c r="B78" s="21"/>
      <c r="C78" s="21"/>
      <c r="D78" s="100" t="s">
        <v>44</v>
      </c>
      <c r="E78" s="90">
        <f>(Q18*L25)/6*(2*T5+T21)+(L25*Q12)*T5</f>
        <v>0</v>
      </c>
      <c r="F78" s="21" t="s">
        <v>17</v>
      </c>
      <c r="I78" s="15"/>
      <c r="J78" s="14">
        <f>SUM(J76:J77)</f>
        <v>0</v>
      </c>
      <c r="K78" s="142" t="e">
        <f>SUM(K76:K77)</f>
        <v>#DIV/0!</v>
      </c>
      <c r="L78" s="21"/>
      <c r="M78" s="21"/>
      <c r="N78" s="21"/>
      <c r="O78" s="21"/>
      <c r="P78" s="24"/>
    </row>
    <row r="79" spans="9:16" ht="13.5" thickBot="1">
      <c r="I79" s="143"/>
      <c r="J79" s="26"/>
      <c r="K79" s="26"/>
      <c r="L79" s="26"/>
      <c r="M79" s="26"/>
      <c r="N79" s="26"/>
      <c r="O79" s="26"/>
      <c r="P79" s="144"/>
    </row>
    <row r="80" spans="1:6" ht="12.75">
      <c r="A80" s="33" t="s">
        <v>45</v>
      </c>
      <c r="D80" s="21"/>
      <c r="E80" s="90">
        <f>T5*J4*E8</f>
        <v>0</v>
      </c>
      <c r="F80" s="21" t="s">
        <v>17</v>
      </c>
    </row>
    <row r="81" spans="1:6" ht="12.75">
      <c r="A81" s="113" t="s">
        <v>46</v>
      </c>
      <c r="B81" s="106"/>
      <c r="C81" s="106"/>
      <c r="D81" s="106"/>
      <c r="E81" s="108" t="e">
        <f>E82-E80</f>
        <v>#DIV/0!</v>
      </c>
      <c r="F81" s="106" t="s">
        <v>17</v>
      </c>
    </row>
    <row r="82" spans="1:6" ht="12.75">
      <c r="A82" s="33" t="s">
        <v>42</v>
      </c>
      <c r="B82" s="21"/>
      <c r="C82" s="21"/>
      <c r="D82" s="100"/>
      <c r="E82" s="90" t="e">
        <f>(1-C37)*E33</f>
        <v>#DIV/0!</v>
      </c>
      <c r="F82" s="21" t="s">
        <v>17</v>
      </c>
    </row>
  </sheetData>
  <sheetProtection password="A08C" sheet="1" objects="1" scenarios="1" selectLockedCells="1"/>
  <mergeCells count="11">
    <mergeCell ref="C37:D38"/>
    <mergeCell ref="J6:K6"/>
    <mergeCell ref="I22:L22"/>
    <mergeCell ref="P24:T26"/>
    <mergeCell ref="B24:F26"/>
    <mergeCell ref="T21:U21"/>
    <mergeCell ref="T22:U22"/>
    <mergeCell ref="J4:K4"/>
    <mergeCell ref="J3:K3"/>
    <mergeCell ref="T5:U5"/>
    <mergeCell ref="T4:U4"/>
  </mergeCells>
  <conditionalFormatting sqref="E12 Q12:R12">
    <cfRule type="cellIs" priority="1" dxfId="2" operator="lessThan" stopIfTrue="1">
      <formula>0</formula>
    </cfRule>
  </conditionalFormatting>
  <conditionalFormatting sqref="I36 M1">
    <cfRule type="expression" priority="2" dxfId="1" stopIfTrue="1">
      <formula>$L$33&lt;$L$34</formula>
    </cfRule>
    <cfRule type="expression" priority="3" dxfId="0" stopIfTrue="1">
      <formula>$L$33&gt;$L$34</formula>
    </cfRule>
  </conditionalFormatting>
  <printOptions horizontalCentered="1" verticalCentered="1"/>
  <pageMargins left="0.7086614173228347" right="0.5118110236220472" top="0.3875" bottom="0.4330708661417323" header="0.4330708661417323" footer="0.2755905511811024"/>
  <pageSetup horizontalDpi="300" verticalDpi="300" orientation="landscape" paperSize="9" scale="93" r:id="rId4"/>
  <headerFooter alignWithMargins="0">
    <oddFooter>&amp;C&amp;"Helvetica,Fett"&amp;D&amp;R&amp;"Arial,Fett"www.heitzmann.ch</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Tabelle4"/>
  <dimension ref="A1:V68"/>
  <sheetViews>
    <sheetView showGridLines="0" showRowColHeaders="0" showOutlineSymbols="0" view="pageLayout" showRuler="0" zoomScale="85" zoomScaleNormal="90" zoomScalePageLayoutView="85" workbookViewId="0" topLeftCell="A1">
      <selection activeCell="L34" sqref="L34"/>
    </sheetView>
  </sheetViews>
  <sheetFormatPr defaultColWidth="11.421875" defaultRowHeight="12.75"/>
  <cols>
    <col min="1" max="1" width="1.7109375" style="17" customWidth="1"/>
    <col min="2" max="2" width="8.57421875" style="17" bestFit="1" customWidth="1"/>
    <col min="3" max="3" width="4.421875" style="17" bestFit="1" customWidth="1"/>
    <col min="4" max="4" width="4.28125" style="17" customWidth="1"/>
    <col min="5" max="5" width="8.57421875" style="17" customWidth="1"/>
    <col min="6" max="6" width="3.7109375" style="17" customWidth="1"/>
    <col min="7" max="7" width="3.57421875" style="17" customWidth="1"/>
    <col min="8" max="8" width="7.57421875" style="17" customWidth="1"/>
    <col min="9" max="9" width="11.421875" style="17" customWidth="1"/>
    <col min="10" max="11" width="7.57421875" style="17" customWidth="1"/>
    <col min="12" max="12" width="12.140625" style="17" bestFit="1" customWidth="1"/>
    <col min="13" max="13" width="7.57421875" style="17" customWidth="1"/>
    <col min="14" max="14" width="3.57421875" style="17" customWidth="1"/>
    <col min="15" max="15" width="3.7109375" style="17" customWidth="1"/>
    <col min="16" max="16" width="4.28125" style="17" customWidth="1"/>
    <col min="17" max="17" width="6.7109375" style="17" customWidth="1"/>
    <col min="18" max="18" width="6.7109375" style="20" customWidth="1"/>
    <col min="19" max="19" width="2.7109375" style="17" customWidth="1"/>
    <col min="20" max="20" width="10.00390625" style="17" customWidth="1"/>
    <col min="21" max="21" width="5.57421875" style="17" customWidth="1"/>
    <col min="22" max="22" width="4.421875" style="17" customWidth="1"/>
    <col min="23" max="23" width="4.28125" style="17" customWidth="1"/>
    <col min="24" max="16384" width="11.421875" style="17" customWidth="1"/>
  </cols>
  <sheetData>
    <row r="1" spans="2:13" ht="32.25" customHeight="1">
      <c r="B1" s="18" t="s">
        <v>0</v>
      </c>
      <c r="M1" s="19"/>
    </row>
    <row r="2" ht="12.75"/>
    <row r="3" spans="1:13" ht="12.75">
      <c r="A3" s="21"/>
      <c r="B3" s="22"/>
      <c r="C3" s="21"/>
      <c r="H3" s="23" t="s">
        <v>2</v>
      </c>
      <c r="J3" s="255" t="s">
        <v>3</v>
      </c>
      <c r="K3" s="255"/>
      <c r="M3" s="23" t="s">
        <v>4</v>
      </c>
    </row>
    <row r="4" spans="1:21" ht="12.75">
      <c r="A4" s="21"/>
      <c r="B4" s="22"/>
      <c r="C4" s="21"/>
      <c r="H4" s="15"/>
      <c r="J4" s="254">
        <f>I25+L25</f>
        <v>0</v>
      </c>
      <c r="K4" s="254"/>
      <c r="M4" s="24"/>
      <c r="T4" s="265" t="s">
        <v>41</v>
      </c>
      <c r="U4" s="265"/>
    </row>
    <row r="5" spans="1:21" ht="15.75">
      <c r="A5" s="21"/>
      <c r="C5" s="21"/>
      <c r="H5" s="25"/>
      <c r="I5" s="21"/>
      <c r="J5" s="21"/>
      <c r="K5" s="21"/>
      <c r="L5" s="21"/>
      <c r="M5" s="21"/>
      <c r="N5" s="25"/>
      <c r="T5" s="252">
        <v>0</v>
      </c>
      <c r="U5" s="252"/>
    </row>
    <row r="6" spans="3:16" ht="18.75" customHeight="1" thickBot="1">
      <c r="C6" s="26"/>
      <c r="D6" s="26"/>
      <c r="E6" s="27"/>
      <c r="F6" s="27"/>
      <c r="G6" s="28"/>
      <c r="H6" s="29"/>
      <c r="I6" s="29"/>
      <c r="J6" s="261" t="s">
        <v>5</v>
      </c>
      <c r="K6" s="261"/>
      <c r="L6" s="29"/>
      <c r="M6" s="29"/>
      <c r="N6" s="28"/>
      <c r="O6" s="27"/>
      <c r="P6" s="26"/>
    </row>
    <row r="7" spans="3:22" ht="13.5" thickTop="1">
      <c r="C7" s="30"/>
      <c r="D7" s="30"/>
      <c r="G7" s="31"/>
      <c r="H7" s="145"/>
      <c r="I7" s="146"/>
      <c r="J7" s="146"/>
      <c r="K7" s="146"/>
      <c r="L7" s="146"/>
      <c r="M7" s="147"/>
      <c r="N7" s="31"/>
      <c r="P7" s="30"/>
      <c r="R7" s="32"/>
      <c r="S7" s="21"/>
      <c r="T7" s="21"/>
      <c r="U7" s="21"/>
      <c r="V7" s="21"/>
    </row>
    <row r="8" spans="3:22" ht="15.75">
      <c r="C8" s="21"/>
      <c r="D8" s="33" t="s">
        <v>28</v>
      </c>
      <c r="E8" s="1">
        <v>0.35</v>
      </c>
      <c r="G8" s="31"/>
      <c r="H8" s="148"/>
      <c r="I8" s="149"/>
      <c r="J8" s="149"/>
      <c r="K8" s="149"/>
      <c r="L8" s="149"/>
      <c r="M8" s="150"/>
      <c r="N8" s="31"/>
      <c r="P8" s="33" t="s">
        <v>29</v>
      </c>
      <c r="Q8" s="16">
        <f>E8</f>
        <v>0.35</v>
      </c>
      <c r="R8" s="34"/>
      <c r="S8" s="21"/>
      <c r="T8" s="21"/>
      <c r="U8" s="21"/>
      <c r="V8" s="21"/>
    </row>
    <row r="9" spans="3:22" ht="13.5" thickBot="1">
      <c r="C9" s="21"/>
      <c r="D9" s="26"/>
      <c r="E9" s="35"/>
      <c r="F9" s="27"/>
      <c r="G9" s="31"/>
      <c r="H9" s="151"/>
      <c r="I9" s="152"/>
      <c r="J9" s="152"/>
      <c r="K9" s="152"/>
      <c r="L9" s="152"/>
      <c r="M9" s="153"/>
      <c r="N9" s="31"/>
      <c r="O9" s="27"/>
      <c r="P9" s="36"/>
      <c r="Q9" s="37"/>
      <c r="R9" s="38"/>
      <c r="S9" s="21"/>
      <c r="T9" s="21"/>
      <c r="U9" s="21"/>
      <c r="V9" s="21"/>
    </row>
    <row r="10" spans="3:22" ht="12.75">
      <c r="C10" s="21"/>
      <c r="D10" s="30"/>
      <c r="E10" s="39"/>
      <c r="G10" s="31"/>
      <c r="H10" s="148"/>
      <c r="I10" s="149"/>
      <c r="J10" s="149"/>
      <c r="K10" s="149"/>
      <c r="L10" s="149"/>
      <c r="M10" s="150"/>
      <c r="N10" s="31"/>
      <c r="P10" s="40"/>
      <c r="Q10" s="37"/>
      <c r="R10" s="38"/>
      <c r="S10" s="21"/>
      <c r="T10" s="21"/>
      <c r="U10" s="21"/>
      <c r="V10" s="21"/>
    </row>
    <row r="11" spans="3:22" ht="12.75">
      <c r="C11" s="21"/>
      <c r="D11" s="21"/>
      <c r="E11" s="39"/>
      <c r="G11" s="31"/>
      <c r="H11" s="148"/>
      <c r="I11" s="149"/>
      <c r="J11" s="149"/>
      <c r="K11" s="149"/>
      <c r="L11" s="149"/>
      <c r="M11" s="150"/>
      <c r="N11" s="31"/>
      <c r="P11" s="41"/>
      <c r="Q11" s="37"/>
      <c r="R11" s="38"/>
      <c r="S11" s="21"/>
      <c r="T11" s="21"/>
      <c r="U11" s="21"/>
      <c r="V11" s="21"/>
    </row>
    <row r="12" spans="2:22" ht="15.75" customHeight="1">
      <c r="B12" s="42" t="s">
        <v>1</v>
      </c>
      <c r="C12" s="21"/>
      <c r="D12" s="33" t="s">
        <v>30</v>
      </c>
      <c r="E12" s="22">
        <f>B14-E18-E8</f>
        <v>-0.35</v>
      </c>
      <c r="G12" s="31"/>
      <c r="H12" s="148"/>
      <c r="I12" s="149"/>
      <c r="J12" s="149"/>
      <c r="K12" s="149"/>
      <c r="L12" s="149"/>
      <c r="M12" s="150"/>
      <c r="N12" s="31"/>
      <c r="P12" s="33" t="s">
        <v>31</v>
      </c>
      <c r="Q12" s="22">
        <f>B14-Q18-Q8</f>
        <v>-0.35</v>
      </c>
      <c r="R12" s="43"/>
      <c r="S12" s="21"/>
      <c r="T12" s="21"/>
      <c r="U12" s="21"/>
      <c r="V12" s="21"/>
    </row>
    <row r="13" spans="2:22" ht="12.75">
      <c r="B13" s="42" t="s">
        <v>6</v>
      </c>
      <c r="C13" s="21"/>
      <c r="D13" s="41"/>
      <c r="G13" s="31"/>
      <c r="H13" s="148"/>
      <c r="I13" s="149"/>
      <c r="J13" s="149"/>
      <c r="K13" s="149"/>
      <c r="L13" s="149"/>
      <c r="M13" s="150"/>
      <c r="N13" s="31"/>
      <c r="P13" s="41"/>
      <c r="Q13" s="37"/>
      <c r="R13" s="38"/>
      <c r="S13" s="21"/>
      <c r="T13" s="21"/>
      <c r="U13" s="21"/>
      <c r="V13" s="21"/>
    </row>
    <row r="14" spans="2:22" ht="16.5" thickBot="1">
      <c r="B14" s="1">
        <v>0</v>
      </c>
      <c r="C14" s="21"/>
      <c r="D14" s="36"/>
      <c r="E14" s="44"/>
      <c r="F14" s="27"/>
      <c r="G14" s="31"/>
      <c r="H14" s="148"/>
      <c r="I14" s="149"/>
      <c r="J14" s="149"/>
      <c r="K14" s="149"/>
      <c r="L14" s="149"/>
      <c r="M14" s="150"/>
      <c r="N14" s="31"/>
      <c r="O14" s="27"/>
      <c r="P14" s="36"/>
      <c r="Q14" s="37"/>
      <c r="R14" s="38"/>
      <c r="S14" s="21"/>
      <c r="T14" s="21"/>
      <c r="U14" s="21"/>
      <c r="V14" s="21"/>
    </row>
    <row r="15" spans="2:22" ht="12.75">
      <c r="B15" s="37"/>
      <c r="C15" s="21"/>
      <c r="D15" s="40"/>
      <c r="E15" s="45"/>
      <c r="G15" s="31"/>
      <c r="H15" s="148"/>
      <c r="I15" s="149"/>
      <c r="J15" s="149"/>
      <c r="K15" s="149"/>
      <c r="L15" s="149"/>
      <c r="M15" s="150"/>
      <c r="N15" s="31"/>
      <c r="P15" s="40"/>
      <c r="Q15" s="37"/>
      <c r="R15" s="38"/>
      <c r="S15" s="21"/>
      <c r="T15" s="21"/>
      <c r="U15" s="21"/>
      <c r="V15" s="21"/>
    </row>
    <row r="16" spans="2:22" ht="12.75">
      <c r="B16" s="37"/>
      <c r="C16" s="21"/>
      <c r="D16" s="41"/>
      <c r="E16" s="45"/>
      <c r="G16" s="31"/>
      <c r="H16" s="148"/>
      <c r="I16" s="149"/>
      <c r="J16" s="149"/>
      <c r="K16" s="149"/>
      <c r="L16" s="149"/>
      <c r="M16" s="150"/>
      <c r="N16" s="31"/>
      <c r="P16" s="41"/>
      <c r="Q16" s="37"/>
      <c r="R16" s="38"/>
      <c r="S16" s="21"/>
      <c r="T16" s="21"/>
      <c r="U16" s="21"/>
      <c r="V16" s="21"/>
    </row>
    <row r="17" spans="2:22" ht="12.75">
      <c r="B17" s="37"/>
      <c r="C17" s="21"/>
      <c r="D17" s="41"/>
      <c r="E17" s="45"/>
      <c r="G17" s="31"/>
      <c r="H17" s="148"/>
      <c r="I17" s="149"/>
      <c r="J17" s="149"/>
      <c r="K17" s="149"/>
      <c r="L17" s="149"/>
      <c r="M17" s="150"/>
      <c r="N17" s="31"/>
      <c r="P17" s="41"/>
      <c r="Q17" s="37"/>
      <c r="R17" s="38"/>
      <c r="S17" s="21"/>
      <c r="T17" s="21"/>
      <c r="U17" s="21"/>
      <c r="V17" s="21"/>
    </row>
    <row r="18" spans="2:22" ht="15.75">
      <c r="B18" s="37"/>
      <c r="C18" s="21"/>
      <c r="D18" s="33" t="s">
        <v>32</v>
      </c>
      <c r="E18" s="22">
        <f>TAN(RADIANS(I29))*I25</f>
        <v>0</v>
      </c>
      <c r="G18" s="31"/>
      <c r="H18" s="148"/>
      <c r="I18" s="149"/>
      <c r="J18" s="149"/>
      <c r="K18" s="149"/>
      <c r="L18" s="149"/>
      <c r="M18" s="150"/>
      <c r="N18" s="31"/>
      <c r="P18" s="33" t="s">
        <v>32</v>
      </c>
      <c r="Q18" s="22">
        <f>TAN(RADIANS(L29))*L25</f>
        <v>0</v>
      </c>
      <c r="R18" s="43"/>
      <c r="S18" s="21"/>
      <c r="T18" s="114"/>
      <c r="U18" s="21"/>
      <c r="V18" s="21"/>
    </row>
    <row r="19" spans="2:22" ht="12.75">
      <c r="B19" s="37"/>
      <c r="C19" s="21"/>
      <c r="D19" s="41"/>
      <c r="E19" s="46"/>
      <c r="G19" s="31"/>
      <c r="H19" s="148"/>
      <c r="I19" s="149"/>
      <c r="J19" s="149"/>
      <c r="K19" s="149"/>
      <c r="L19" s="149"/>
      <c r="M19" s="150"/>
      <c r="N19" s="31"/>
      <c r="P19" s="21"/>
      <c r="R19" s="32"/>
      <c r="S19" s="21"/>
      <c r="T19" s="114"/>
      <c r="U19" s="21"/>
      <c r="V19" s="21"/>
    </row>
    <row r="20" spans="3:22" ht="12.75">
      <c r="C20" s="21"/>
      <c r="D20" s="21"/>
      <c r="G20" s="31"/>
      <c r="H20" s="148"/>
      <c r="I20" s="149"/>
      <c r="J20" s="149"/>
      <c r="K20" s="149"/>
      <c r="L20" s="149"/>
      <c r="M20" s="150"/>
      <c r="N20" s="31"/>
      <c r="P20" s="21"/>
      <c r="R20" s="32"/>
      <c r="T20" s="115"/>
      <c r="U20" s="21"/>
      <c r="V20" s="21"/>
    </row>
    <row r="21" spans="3:22" ht="16.5" thickBot="1">
      <c r="C21" s="26"/>
      <c r="D21" s="26"/>
      <c r="E21" s="27"/>
      <c r="F21" s="27"/>
      <c r="G21" s="31"/>
      <c r="H21" s="154"/>
      <c r="I21" s="155"/>
      <c r="J21" s="155"/>
      <c r="K21" s="155"/>
      <c r="L21" s="155"/>
      <c r="M21" s="156"/>
      <c r="N21" s="31"/>
      <c r="O21" s="27"/>
      <c r="P21" s="26"/>
      <c r="R21" s="32"/>
      <c r="S21" s="21"/>
      <c r="T21" s="5">
        <v>0</v>
      </c>
      <c r="U21" s="21"/>
      <c r="V21" s="32"/>
    </row>
    <row r="22" spans="7:20" ht="18" customHeight="1" thickTop="1">
      <c r="G22" s="28"/>
      <c r="H22" s="29"/>
      <c r="I22" s="262" t="s">
        <v>7</v>
      </c>
      <c r="J22" s="262"/>
      <c r="K22" s="262"/>
      <c r="L22" s="262"/>
      <c r="M22" s="29"/>
      <c r="N22" s="28"/>
      <c r="T22" s="47" t="s">
        <v>40</v>
      </c>
    </row>
    <row r="23" spans="8:14" ht="12.75">
      <c r="H23" s="25"/>
      <c r="J23" s="48">
        <f>IF(I29&gt;45,"Der Winkel des Schrägbodens LINKS muß zwischen 30° und 45° sein!",IF(I29&lt;30,"Der Winkel des Schrägbodens LINKS muß zwischen 30° und 45° sein!",""))</f>
      </c>
      <c r="K23" s="25"/>
      <c r="L23" s="49">
        <f>IF(L29&gt;45,"Der Winkel des Schrägbodens RECHTS muß zwischen 30° und 45° sein!",IF(L29&lt;30,"Der Winkel des Schrägbodens RECHTS muß zwischen 30° und 45° sein!",""))</f>
      </c>
      <c r="N23" s="25"/>
    </row>
    <row r="24" spans="2:21" ht="12.75" customHeight="1">
      <c r="B24" s="267" t="str">
        <f>IF(E12&lt;0,"Fehler - Raumhöhe zu gering bzw. Breite links verkleinern!","")</f>
        <v>Fehler - Raumhöhe zu gering bzw. Breite links verkleinern!</v>
      </c>
      <c r="C24" s="267"/>
      <c r="D24" s="267"/>
      <c r="E24" s="267"/>
      <c r="F24" s="267"/>
      <c r="H24" s="25"/>
      <c r="I24" s="50" t="s">
        <v>8</v>
      </c>
      <c r="K24" s="25"/>
      <c r="L24" s="50" t="s">
        <v>9</v>
      </c>
      <c r="N24" s="25"/>
      <c r="P24" s="266" t="str">
        <f>IF(Q12&lt;0,"Fehler - Raumhöhe zu gering bzw. Breite rechts verkleinern!","")</f>
        <v>Fehler - Raumhöhe zu gering bzw. Breite rechts verkleinern!</v>
      </c>
      <c r="Q24" s="266"/>
      <c r="R24" s="266"/>
      <c r="S24" s="266"/>
      <c r="T24" s="266"/>
      <c r="U24" s="51"/>
    </row>
    <row r="25" spans="2:21" ht="15.75">
      <c r="B25" s="267"/>
      <c r="C25" s="267"/>
      <c r="D25" s="267"/>
      <c r="E25" s="267"/>
      <c r="F25" s="267"/>
      <c r="H25" s="25"/>
      <c r="I25" s="1">
        <v>0</v>
      </c>
      <c r="K25" s="25"/>
      <c r="L25" s="1">
        <v>0</v>
      </c>
      <c r="N25" s="25"/>
      <c r="P25" s="266"/>
      <c r="Q25" s="266"/>
      <c r="R25" s="266"/>
      <c r="S25" s="266"/>
      <c r="T25" s="266"/>
      <c r="U25" s="51"/>
    </row>
    <row r="26" spans="2:21" ht="12.75">
      <c r="B26" s="267"/>
      <c r="C26" s="267"/>
      <c r="D26" s="267"/>
      <c r="E26" s="267"/>
      <c r="F26" s="267"/>
      <c r="H26" s="15"/>
      <c r="J26" s="24"/>
      <c r="K26" s="15"/>
      <c r="M26" s="24"/>
      <c r="N26" s="21"/>
      <c r="P26" s="266"/>
      <c r="Q26" s="266"/>
      <c r="R26" s="266"/>
      <c r="S26" s="266"/>
      <c r="T26" s="266"/>
      <c r="U26" s="51"/>
    </row>
    <row r="27" spans="8:21" ht="12.75">
      <c r="H27" s="25"/>
      <c r="I27" s="47" t="s">
        <v>33</v>
      </c>
      <c r="J27" s="52"/>
      <c r="K27" s="25"/>
      <c r="L27" s="47" t="s">
        <v>33</v>
      </c>
      <c r="M27" s="53"/>
      <c r="N27" s="25"/>
      <c r="P27" s="54"/>
      <c r="Q27" s="55"/>
      <c r="R27" s="32"/>
      <c r="S27" s="21"/>
      <c r="T27" s="21"/>
      <c r="U27" s="55"/>
    </row>
    <row r="28" spans="8:21" ht="12.75">
      <c r="H28" s="25"/>
      <c r="I28" s="23" t="s">
        <v>2</v>
      </c>
      <c r="J28" s="56"/>
      <c r="K28" s="25"/>
      <c r="L28" s="23" t="s">
        <v>4</v>
      </c>
      <c r="N28" s="25"/>
      <c r="Q28" s="50"/>
      <c r="R28" s="32"/>
      <c r="S28" s="21"/>
      <c r="T28" s="21"/>
      <c r="U28" s="50"/>
    </row>
    <row r="29" spans="5:21" ht="15.75">
      <c r="E29" s="57"/>
      <c r="H29" s="25"/>
      <c r="I29" s="2">
        <v>35</v>
      </c>
      <c r="K29" s="25"/>
      <c r="L29" s="2">
        <v>35</v>
      </c>
      <c r="N29" s="25"/>
      <c r="Q29" s="58"/>
      <c r="R29" s="32"/>
      <c r="S29" s="32"/>
      <c r="T29" s="32"/>
      <c r="U29" s="58"/>
    </row>
    <row r="30" ht="12.75">
      <c r="K30" s="21"/>
    </row>
    <row r="31" spans="2:20" ht="16.5" thickBot="1">
      <c r="B31" s="59" t="s">
        <v>10</v>
      </c>
      <c r="C31" s="59"/>
      <c r="D31" s="59"/>
      <c r="E31" s="59"/>
      <c r="G31" s="19"/>
      <c r="I31" s="59" t="s">
        <v>11</v>
      </c>
      <c r="T31" s="21"/>
    </row>
    <row r="32" spans="2:21" ht="15.75">
      <c r="B32" s="60"/>
      <c r="C32" s="40"/>
      <c r="D32" s="61" t="s">
        <v>12</v>
      </c>
      <c r="E32" s="62">
        <f>(I25+L25)*T5</f>
        <v>0</v>
      </c>
      <c r="F32" s="63" t="s">
        <v>13</v>
      </c>
      <c r="H32" s="64"/>
      <c r="I32" s="65"/>
      <c r="J32" s="40"/>
      <c r="K32" s="66" t="s">
        <v>14</v>
      </c>
      <c r="L32" s="67">
        <f>E34*650</f>
        <v>0</v>
      </c>
      <c r="M32" s="68" t="s">
        <v>15</v>
      </c>
      <c r="N32" s="41"/>
      <c r="P32" s="41"/>
      <c r="Q32" s="41"/>
      <c r="R32" s="69"/>
      <c r="S32" s="41"/>
      <c r="T32" s="70"/>
      <c r="U32" s="41"/>
    </row>
    <row r="33" spans="2:21" ht="15.75">
      <c r="B33" s="71"/>
      <c r="C33" s="41"/>
      <c r="D33" s="72" t="s">
        <v>16</v>
      </c>
      <c r="E33" s="73">
        <f>IF(AND(E12&gt;=0,Q12&gt;=0)=TRUE,E32*B14,0)</f>
        <v>0</v>
      </c>
      <c r="F33" s="74" t="s">
        <v>17</v>
      </c>
      <c r="H33" s="64"/>
      <c r="I33" s="75"/>
      <c r="J33" s="41"/>
      <c r="K33" s="76" t="s">
        <v>18</v>
      </c>
      <c r="L33" s="70">
        <f>L32*4.9</f>
        <v>0</v>
      </c>
      <c r="M33" s="77" t="s">
        <v>19</v>
      </c>
      <c r="N33" s="41"/>
      <c r="O33" s="41"/>
      <c r="P33" s="41"/>
      <c r="Q33" s="41"/>
      <c r="R33" s="69"/>
      <c r="S33" s="41"/>
      <c r="U33" s="41"/>
    </row>
    <row r="34" spans="2:21" ht="16.5" thickBot="1">
      <c r="B34" s="78"/>
      <c r="C34" s="36"/>
      <c r="D34" s="79" t="s">
        <v>20</v>
      </c>
      <c r="E34" s="80">
        <f>IF(E33=0,0,H61+H64)</f>
        <v>0</v>
      </c>
      <c r="F34" s="81" t="s">
        <v>17</v>
      </c>
      <c r="H34" s="82"/>
      <c r="I34" s="83"/>
      <c r="J34" s="36"/>
      <c r="K34" s="84" t="s">
        <v>21</v>
      </c>
      <c r="L34" s="3">
        <v>0</v>
      </c>
      <c r="M34" s="85" t="s">
        <v>19</v>
      </c>
      <c r="N34" s="86"/>
      <c r="P34" s="41"/>
      <c r="Q34" s="41"/>
      <c r="R34" s="69"/>
      <c r="S34" s="41"/>
      <c r="U34" s="41"/>
    </row>
    <row r="35" spans="9:20" ht="12.75">
      <c r="I35" s="87">
        <f>IF(L32&gt;15000,"Lagermenge ist &gt; 15.000 kg. Brandschutzanforderungen beachten!","")</f>
      </c>
      <c r="T35" s="88"/>
    </row>
    <row r="36" spans="2:20" ht="16.5" thickBot="1">
      <c r="B36" s="19" t="s">
        <v>22</v>
      </c>
      <c r="C36" s="21"/>
      <c r="E36" s="21"/>
      <c r="F36" s="21"/>
      <c r="I36" s="89"/>
      <c r="T36" s="90"/>
    </row>
    <row r="37" spans="2:9" ht="12.75" customHeight="1">
      <c r="B37" s="21"/>
      <c r="C37" s="257" t="e">
        <f>E34/E33</f>
        <v>#DIV/0!</v>
      </c>
      <c r="D37" s="258"/>
      <c r="E37" s="91"/>
      <c r="F37" s="21"/>
      <c r="I37" s="17" t="str">
        <f>"Die gelagerte Energiemenge entspricht ca. "&amp;ROUND(L33/10,0)&amp;" Liter Heizöl."</f>
        <v>Die gelagerte Energiemenge entspricht ca. 0 Liter Heizöl.</v>
      </c>
    </row>
    <row r="38" spans="2:9" ht="13.5" customHeight="1" thickBot="1">
      <c r="B38" s="21"/>
      <c r="C38" s="259"/>
      <c r="D38" s="260"/>
      <c r="E38" s="21"/>
      <c r="F38" s="21"/>
      <c r="I38" s="92">
        <f>IF(L34=0,"","Die gelagerte Energiemenge entspricht dem "&amp;ROUND(L33/L34,2)&amp;"-fachen voraussichtlichen Jahresbedarf.")</f>
      </c>
    </row>
    <row r="60" spans="4:10" ht="12.75">
      <c r="D60" s="33" t="s">
        <v>23</v>
      </c>
      <c r="F60" s="21"/>
      <c r="G60" s="21"/>
      <c r="H60" s="21"/>
      <c r="I60" s="21"/>
      <c r="J60" s="21"/>
    </row>
    <row r="61" spans="2:11" ht="12.75">
      <c r="B61" s="21"/>
      <c r="C61" s="21"/>
      <c r="D61" s="21"/>
      <c r="E61" s="21"/>
      <c r="F61" s="21"/>
      <c r="G61" s="100" t="s">
        <v>43</v>
      </c>
      <c r="H61" s="90">
        <f>(E18*I25)/6*(2*T5+T21)+(E12*I25)*T5</f>
        <v>0</v>
      </c>
      <c r="I61" s="21" t="s">
        <v>17</v>
      </c>
      <c r="J61" s="91"/>
      <c r="K61" s="91"/>
    </row>
    <row r="62" spans="2:11" ht="12.75">
      <c r="B62" s="21"/>
      <c r="C62" s="21"/>
      <c r="J62" s="91"/>
      <c r="K62" s="91"/>
    </row>
    <row r="63" spans="2:11" ht="12.75">
      <c r="B63" s="21"/>
      <c r="C63" s="21"/>
      <c r="D63" s="33" t="s">
        <v>27</v>
      </c>
      <c r="G63" s="21"/>
      <c r="H63" s="21"/>
      <c r="I63" s="21"/>
      <c r="J63" s="91"/>
      <c r="K63" s="91"/>
    </row>
    <row r="64" spans="2:16" ht="12.75">
      <c r="B64" s="21"/>
      <c r="C64" s="21"/>
      <c r="D64" s="21"/>
      <c r="E64" s="21"/>
      <c r="F64" s="21"/>
      <c r="G64" s="100" t="s">
        <v>44</v>
      </c>
      <c r="H64" s="90">
        <f>(Q18*L25)/6*(2*T5+T21)+(L25*Q12)*T5</f>
        <v>0</v>
      </c>
      <c r="I64" s="21" t="s">
        <v>17</v>
      </c>
      <c r="J64" s="91"/>
      <c r="K64" s="91"/>
      <c r="L64" s="91"/>
      <c r="M64" s="91"/>
      <c r="N64" s="91"/>
      <c r="O64" s="91"/>
      <c r="P64" s="91"/>
    </row>
    <row r="65" spans="2:3" ht="12.75">
      <c r="B65" s="21"/>
      <c r="C65" s="21"/>
    </row>
    <row r="66" spans="4:9" ht="12.75">
      <c r="D66" s="33" t="s">
        <v>45</v>
      </c>
      <c r="G66" s="21"/>
      <c r="H66" s="90">
        <f>T5*J4*E8</f>
        <v>0</v>
      </c>
      <c r="I66" s="21" t="s">
        <v>17</v>
      </c>
    </row>
    <row r="67" spans="4:9" ht="12.75">
      <c r="D67" s="113" t="s">
        <v>46</v>
      </c>
      <c r="E67" s="106"/>
      <c r="F67" s="106"/>
      <c r="G67" s="106"/>
      <c r="H67" s="108" t="e">
        <f>H68-H66</f>
        <v>#DIV/0!</v>
      </c>
      <c r="I67" s="106" t="s">
        <v>17</v>
      </c>
    </row>
    <row r="68" spans="4:9" ht="12.75">
      <c r="D68" s="33" t="s">
        <v>42</v>
      </c>
      <c r="E68" s="21"/>
      <c r="F68" s="21"/>
      <c r="G68" s="100"/>
      <c r="H68" s="90" t="e">
        <f>(1-C37)*E33</f>
        <v>#DIV/0!</v>
      </c>
      <c r="I68" s="21" t="s">
        <v>17</v>
      </c>
    </row>
  </sheetData>
  <sheetProtection password="A08C" sheet="1" objects="1" scenarios="1" selectLockedCells="1"/>
  <mergeCells count="9">
    <mergeCell ref="J4:K4"/>
    <mergeCell ref="J3:K3"/>
    <mergeCell ref="T5:U5"/>
    <mergeCell ref="T4:U4"/>
    <mergeCell ref="C37:D38"/>
    <mergeCell ref="J6:K6"/>
    <mergeCell ref="I22:L22"/>
    <mergeCell ref="P24:T26"/>
    <mergeCell ref="B24:F26"/>
  </mergeCells>
  <conditionalFormatting sqref="E12 Q12:R12">
    <cfRule type="cellIs" priority="1" dxfId="2" operator="lessThan" stopIfTrue="1">
      <formula>0</formula>
    </cfRule>
  </conditionalFormatting>
  <conditionalFormatting sqref="I36 M1">
    <cfRule type="expression" priority="2" dxfId="1" stopIfTrue="1">
      <formula>$L$33&lt;$L$34</formula>
    </cfRule>
    <cfRule type="expression" priority="3" dxfId="0" stopIfTrue="1">
      <formula>$L$33&gt;$L$34</formula>
    </cfRule>
  </conditionalFormatting>
  <printOptions horizontalCentered="1" verticalCentered="1"/>
  <pageMargins left="0.7086614173228347" right="0.5118110236220472" top="0.3761029411764706" bottom="0.4330708661417323" header="0.4330708661417323" footer="0.2755905511811024"/>
  <pageSetup horizontalDpi="300" verticalDpi="300" orientation="landscape" paperSize="9" scale="93" r:id="rId4"/>
  <headerFooter alignWithMargins="0">
    <oddFooter>&amp;C&amp;"Helvetica,Fett"&amp;D&amp;R&amp;"Helvetica,Fett"www.heitzmann.ch</oddFooter>
  </headerFooter>
  <drawing r:id="rId3"/>
  <legacyDrawing r:id="rId2"/>
</worksheet>
</file>

<file path=xl/worksheets/sheet5.xml><?xml version="1.0" encoding="utf-8"?>
<worksheet xmlns="http://schemas.openxmlformats.org/spreadsheetml/2006/main" xmlns:r="http://schemas.openxmlformats.org/officeDocument/2006/relationships">
  <sheetPr codeName="Tabelle5"/>
  <dimension ref="A1:V63"/>
  <sheetViews>
    <sheetView showGridLines="0" showRowColHeaders="0" showOutlineSymbols="0" view="pageLayout" showRuler="0" zoomScale="85" zoomScaleNormal="90" zoomScalePageLayoutView="85" workbookViewId="0" topLeftCell="A1">
      <selection activeCell="L34" sqref="L34"/>
    </sheetView>
  </sheetViews>
  <sheetFormatPr defaultColWidth="11.421875" defaultRowHeight="12.75"/>
  <cols>
    <col min="1" max="1" width="1.7109375" style="17" customWidth="1"/>
    <col min="2" max="2" width="8.57421875" style="17" bestFit="1" customWidth="1"/>
    <col min="3" max="3" width="4.421875" style="17" bestFit="1" customWidth="1"/>
    <col min="4" max="4" width="4.28125" style="17" customWidth="1"/>
    <col min="5" max="5" width="8.57421875" style="17" customWidth="1"/>
    <col min="6" max="6" width="3.7109375" style="17" customWidth="1"/>
    <col min="7" max="7" width="3.57421875" style="17" customWidth="1"/>
    <col min="8" max="8" width="7.57421875" style="17" customWidth="1"/>
    <col min="9" max="9" width="11.421875" style="17" customWidth="1"/>
    <col min="10" max="11" width="7.57421875" style="17" customWidth="1"/>
    <col min="12" max="12" width="12.140625" style="17" bestFit="1" customWidth="1"/>
    <col min="13" max="13" width="7.57421875" style="17" customWidth="1"/>
    <col min="14" max="14" width="3.57421875" style="17" customWidth="1"/>
    <col min="15" max="15" width="3.7109375" style="17" customWidth="1"/>
    <col min="16" max="16" width="4.28125" style="17" customWidth="1"/>
    <col min="17" max="17" width="7.28125" style="17" customWidth="1"/>
    <col min="18" max="18" width="6.7109375" style="20" customWidth="1"/>
    <col min="19" max="19" width="2.7109375" style="17" customWidth="1"/>
    <col min="20" max="20" width="10.00390625" style="17" customWidth="1"/>
    <col min="21" max="21" width="5.57421875" style="17" customWidth="1"/>
    <col min="22" max="22" width="4.421875" style="17" customWidth="1"/>
    <col min="23" max="23" width="4.28125" style="17" customWidth="1"/>
    <col min="24" max="16384" width="11.421875" style="17" customWidth="1"/>
  </cols>
  <sheetData>
    <row r="1" spans="2:13" ht="32.25" customHeight="1">
      <c r="B1" s="18" t="s">
        <v>0</v>
      </c>
      <c r="M1" s="19"/>
    </row>
    <row r="2" ht="12.75"/>
    <row r="3" spans="1:13" ht="12.75">
      <c r="A3" s="21"/>
      <c r="B3" s="22"/>
      <c r="C3" s="21"/>
      <c r="H3" s="23" t="s">
        <v>2</v>
      </c>
      <c r="J3" s="255" t="s">
        <v>3</v>
      </c>
      <c r="K3" s="255"/>
      <c r="M3" s="23" t="s">
        <v>4</v>
      </c>
    </row>
    <row r="4" spans="1:21" ht="12.75">
      <c r="A4" s="21"/>
      <c r="B4" s="22"/>
      <c r="C4" s="21"/>
      <c r="H4" s="15"/>
      <c r="J4" s="254">
        <f>I25+L25</f>
        <v>0</v>
      </c>
      <c r="K4" s="254"/>
      <c r="M4" s="24"/>
      <c r="T4" s="265" t="s">
        <v>41</v>
      </c>
      <c r="U4" s="265"/>
    </row>
    <row r="5" spans="1:21" ht="15.75">
      <c r="A5" s="21"/>
      <c r="C5" s="21"/>
      <c r="H5" s="25"/>
      <c r="I5" s="21"/>
      <c r="J5" s="21"/>
      <c r="K5" s="21"/>
      <c r="L5" s="21"/>
      <c r="M5" s="21"/>
      <c r="N5" s="25"/>
      <c r="T5" s="252">
        <v>0</v>
      </c>
      <c r="U5" s="252"/>
    </row>
    <row r="6" spans="3:16" ht="18.75" customHeight="1" thickBot="1">
      <c r="C6" s="26"/>
      <c r="D6" s="26"/>
      <c r="E6" s="27"/>
      <c r="F6" s="27"/>
      <c r="G6" s="28"/>
      <c r="H6" s="29"/>
      <c r="I6" s="29"/>
      <c r="J6" s="261" t="s">
        <v>5</v>
      </c>
      <c r="K6" s="261"/>
      <c r="L6" s="29"/>
      <c r="M6" s="29"/>
      <c r="N6" s="28"/>
      <c r="O6" s="27"/>
      <c r="P6" s="26"/>
    </row>
    <row r="7" spans="3:22" ht="13.5" thickTop="1">
      <c r="C7" s="30"/>
      <c r="D7" s="30"/>
      <c r="G7" s="31"/>
      <c r="H7" s="145"/>
      <c r="I7" s="146"/>
      <c r="J7" s="146"/>
      <c r="K7" s="146"/>
      <c r="L7" s="146"/>
      <c r="M7" s="147"/>
      <c r="N7" s="31"/>
      <c r="P7" s="30"/>
      <c r="R7" s="32"/>
      <c r="S7" s="21"/>
      <c r="T7" s="21"/>
      <c r="U7" s="21"/>
      <c r="V7" s="21"/>
    </row>
    <row r="8" spans="3:22" ht="15.75">
      <c r="C8" s="21"/>
      <c r="D8" s="33" t="s">
        <v>28</v>
      </c>
      <c r="E8" s="1">
        <v>0.35</v>
      </c>
      <c r="G8" s="31"/>
      <c r="H8" s="148"/>
      <c r="I8" s="149"/>
      <c r="J8" s="149"/>
      <c r="K8" s="149"/>
      <c r="L8" s="149"/>
      <c r="M8" s="150"/>
      <c r="N8" s="31"/>
      <c r="P8" s="33" t="s">
        <v>29</v>
      </c>
      <c r="Q8" s="16">
        <f>E8</f>
        <v>0.35</v>
      </c>
      <c r="R8" s="34"/>
      <c r="S8" s="21"/>
      <c r="T8" s="21"/>
      <c r="U8" s="21"/>
      <c r="V8" s="21"/>
    </row>
    <row r="9" spans="3:22" ht="13.5" thickBot="1">
      <c r="C9" s="21"/>
      <c r="D9" s="26"/>
      <c r="E9" s="35"/>
      <c r="F9" s="27"/>
      <c r="G9" s="31"/>
      <c r="H9" s="151"/>
      <c r="I9" s="152"/>
      <c r="J9" s="152"/>
      <c r="K9" s="152"/>
      <c r="L9" s="152"/>
      <c r="M9" s="153"/>
      <c r="N9" s="31"/>
      <c r="O9" s="27"/>
      <c r="P9" s="36"/>
      <c r="Q9" s="37"/>
      <c r="R9" s="38"/>
      <c r="S9" s="21"/>
      <c r="T9" s="21"/>
      <c r="U9" s="21"/>
      <c r="V9" s="21"/>
    </row>
    <row r="10" spans="3:22" ht="12.75">
      <c r="C10" s="21"/>
      <c r="D10" s="30"/>
      <c r="E10" s="39"/>
      <c r="G10" s="31"/>
      <c r="H10" s="148"/>
      <c r="I10" s="149"/>
      <c r="J10" s="149"/>
      <c r="K10" s="149"/>
      <c r="L10" s="149"/>
      <c r="M10" s="150"/>
      <c r="N10" s="31"/>
      <c r="P10" s="40"/>
      <c r="Q10" s="37"/>
      <c r="R10" s="38"/>
      <c r="S10" s="21"/>
      <c r="T10" s="21"/>
      <c r="U10" s="21"/>
      <c r="V10" s="21"/>
    </row>
    <row r="11" spans="3:22" ht="12.75">
      <c r="C11" s="21"/>
      <c r="D11" s="21"/>
      <c r="E11" s="39"/>
      <c r="G11" s="31"/>
      <c r="H11" s="148"/>
      <c r="I11" s="149"/>
      <c r="J11" s="149"/>
      <c r="K11" s="149"/>
      <c r="L11" s="149"/>
      <c r="M11" s="150"/>
      <c r="N11" s="31"/>
      <c r="P11" s="41"/>
      <c r="Q11" s="37"/>
      <c r="R11" s="38"/>
      <c r="S11" s="21"/>
      <c r="T11" s="21"/>
      <c r="U11" s="21"/>
      <c r="V11" s="21"/>
    </row>
    <row r="12" spans="2:22" ht="15.75" customHeight="1">
      <c r="B12" s="42" t="s">
        <v>1</v>
      </c>
      <c r="C12" s="21"/>
      <c r="D12" s="33" t="s">
        <v>30</v>
      </c>
      <c r="E12" s="22">
        <f>B14-E18-E8</f>
        <v>-0.35</v>
      </c>
      <c r="G12" s="31"/>
      <c r="H12" s="148"/>
      <c r="I12" s="149"/>
      <c r="J12" s="149"/>
      <c r="K12" s="149"/>
      <c r="L12" s="149"/>
      <c r="M12" s="150"/>
      <c r="N12" s="31"/>
      <c r="P12" s="33" t="s">
        <v>31</v>
      </c>
      <c r="Q12" s="22">
        <f>B14-Q18-Q8</f>
        <v>-0.35</v>
      </c>
      <c r="R12" s="43"/>
      <c r="S12" s="21"/>
      <c r="T12" s="21"/>
      <c r="U12" s="21"/>
      <c r="V12" s="21"/>
    </row>
    <row r="13" spans="2:22" ht="12.75">
      <c r="B13" s="42" t="s">
        <v>6</v>
      </c>
      <c r="C13" s="21"/>
      <c r="D13" s="41"/>
      <c r="G13" s="31"/>
      <c r="H13" s="148"/>
      <c r="I13" s="149"/>
      <c r="J13" s="149"/>
      <c r="K13" s="149"/>
      <c r="L13" s="149"/>
      <c r="M13" s="150"/>
      <c r="N13" s="31"/>
      <c r="P13" s="41"/>
      <c r="Q13" s="37"/>
      <c r="R13" s="38"/>
      <c r="S13" s="21"/>
      <c r="T13" s="21"/>
      <c r="U13" s="21"/>
      <c r="V13" s="21"/>
    </row>
    <row r="14" spans="2:22" ht="16.5" thickBot="1">
      <c r="B14" s="1">
        <v>0</v>
      </c>
      <c r="C14" s="21"/>
      <c r="D14" s="36"/>
      <c r="E14" s="44"/>
      <c r="F14" s="27"/>
      <c r="G14" s="31"/>
      <c r="H14" s="148"/>
      <c r="I14" s="149"/>
      <c r="J14" s="149"/>
      <c r="K14" s="149"/>
      <c r="L14" s="149"/>
      <c r="M14" s="150"/>
      <c r="N14" s="31"/>
      <c r="O14" s="27"/>
      <c r="P14" s="36"/>
      <c r="Q14" s="37"/>
      <c r="R14" s="38"/>
      <c r="S14" s="21"/>
      <c r="T14" s="21"/>
      <c r="U14" s="21"/>
      <c r="V14" s="21"/>
    </row>
    <row r="15" spans="2:22" ht="12.75">
      <c r="B15" s="37"/>
      <c r="C15" s="21"/>
      <c r="D15" s="40"/>
      <c r="E15" s="45"/>
      <c r="G15" s="31"/>
      <c r="H15" s="148"/>
      <c r="I15" s="149"/>
      <c r="J15" s="149"/>
      <c r="K15" s="149"/>
      <c r="L15" s="149"/>
      <c r="M15" s="150"/>
      <c r="N15" s="31"/>
      <c r="P15" s="40"/>
      <c r="Q15" s="37"/>
      <c r="R15" s="38"/>
      <c r="S15" s="21"/>
      <c r="T15" s="21"/>
      <c r="U15" s="21"/>
      <c r="V15" s="21"/>
    </row>
    <row r="16" spans="2:22" ht="12.75">
      <c r="B16" s="37"/>
      <c r="C16" s="21"/>
      <c r="D16" s="41"/>
      <c r="E16" s="45"/>
      <c r="G16" s="31"/>
      <c r="H16" s="148"/>
      <c r="I16" s="149"/>
      <c r="J16" s="149"/>
      <c r="K16" s="149"/>
      <c r="L16" s="149"/>
      <c r="M16" s="150"/>
      <c r="N16" s="31"/>
      <c r="P16" s="41"/>
      <c r="Q16" s="37"/>
      <c r="R16" s="38"/>
      <c r="S16" s="21"/>
      <c r="T16" s="21"/>
      <c r="U16" s="21"/>
      <c r="V16" s="21"/>
    </row>
    <row r="17" spans="2:22" ht="12.75">
      <c r="B17" s="37"/>
      <c r="C17" s="21"/>
      <c r="D17" s="41"/>
      <c r="E17" s="45"/>
      <c r="G17" s="31"/>
      <c r="H17" s="148"/>
      <c r="I17" s="149"/>
      <c r="J17" s="149"/>
      <c r="K17" s="149"/>
      <c r="L17" s="149"/>
      <c r="M17" s="150"/>
      <c r="N17" s="31"/>
      <c r="P17" s="41"/>
      <c r="Q17" s="37"/>
      <c r="R17" s="38"/>
      <c r="S17" s="21"/>
      <c r="T17" s="21"/>
      <c r="U17" s="21"/>
      <c r="V17" s="21"/>
    </row>
    <row r="18" spans="2:22" ht="15.75">
      <c r="B18" s="37"/>
      <c r="C18" s="21"/>
      <c r="D18" s="33" t="s">
        <v>32</v>
      </c>
      <c r="E18" s="22">
        <f>TAN(RADIANS(I29))*I25</f>
        <v>0</v>
      </c>
      <c r="G18" s="31"/>
      <c r="H18" s="148"/>
      <c r="I18" s="149"/>
      <c r="J18" s="149"/>
      <c r="K18" s="149"/>
      <c r="L18" s="149"/>
      <c r="M18" s="150"/>
      <c r="N18" s="31"/>
      <c r="P18" s="33" t="s">
        <v>32</v>
      </c>
      <c r="Q18" s="22">
        <f>TAN(RADIANS(L29))*L25</f>
        <v>0</v>
      </c>
      <c r="R18" s="43"/>
      <c r="S18" s="32"/>
      <c r="T18" s="32"/>
      <c r="U18" s="32"/>
      <c r="V18" s="32"/>
    </row>
    <row r="19" spans="2:22" ht="12.75">
      <c r="B19" s="37"/>
      <c r="C19" s="21"/>
      <c r="D19" s="41"/>
      <c r="E19" s="46"/>
      <c r="G19" s="31"/>
      <c r="H19" s="148"/>
      <c r="I19" s="149"/>
      <c r="J19" s="149"/>
      <c r="K19" s="149"/>
      <c r="L19" s="149"/>
      <c r="M19" s="150"/>
      <c r="N19" s="31"/>
      <c r="P19" s="21"/>
      <c r="R19" s="32"/>
      <c r="S19" s="32"/>
      <c r="T19" s="32"/>
      <c r="U19" s="32"/>
      <c r="V19" s="32"/>
    </row>
    <row r="20" spans="3:22" ht="12.75">
      <c r="C20" s="21"/>
      <c r="D20" s="21"/>
      <c r="G20" s="31"/>
      <c r="H20" s="148"/>
      <c r="I20" s="149"/>
      <c r="J20" s="149"/>
      <c r="K20" s="149"/>
      <c r="L20" s="149"/>
      <c r="M20" s="150"/>
      <c r="N20" s="31"/>
      <c r="P20" s="21"/>
      <c r="R20" s="32"/>
      <c r="S20" s="32"/>
      <c r="T20" s="32"/>
      <c r="U20" s="32"/>
      <c r="V20" s="32"/>
    </row>
    <row r="21" spans="3:22" ht="16.5" thickBot="1">
      <c r="C21" s="26"/>
      <c r="D21" s="26"/>
      <c r="E21" s="27"/>
      <c r="F21" s="27"/>
      <c r="G21" s="31"/>
      <c r="H21" s="154"/>
      <c r="I21" s="155"/>
      <c r="J21" s="155"/>
      <c r="K21" s="155"/>
      <c r="L21" s="155"/>
      <c r="M21" s="156"/>
      <c r="N21" s="31"/>
      <c r="O21" s="27"/>
      <c r="P21" s="26"/>
      <c r="R21" s="32"/>
      <c r="S21" s="32"/>
      <c r="T21" s="111"/>
      <c r="U21" s="32"/>
      <c r="V21" s="32"/>
    </row>
    <row r="22" spans="7:20" ht="18" customHeight="1" thickTop="1">
      <c r="G22" s="28"/>
      <c r="H22" s="29"/>
      <c r="I22" s="262" t="s">
        <v>7</v>
      </c>
      <c r="J22" s="262"/>
      <c r="K22" s="262"/>
      <c r="L22" s="262"/>
      <c r="M22" s="29"/>
      <c r="N22" s="28"/>
      <c r="T22" s="47"/>
    </row>
    <row r="23" spans="8:14" ht="12.75">
      <c r="H23" s="25"/>
      <c r="J23" s="48">
        <f>IF(I29&gt;45,"Der Winkel des Schrägbodens LINKS muß zwischen 30° und 45° sein!",IF(I29&lt;30,"Der Winkel des Schrägbodens LINKS muß zwischen 30° und 45° sein!",""))</f>
      </c>
      <c r="K23" s="25"/>
      <c r="L23" s="49">
        <f>IF(L29&gt;45,"Der Winkel des Schrägbodens RECHTS muß zwischen 30° und 45° sein!",IF(L29&lt;30,"Der Winkel des Schrägbodens RECHTS muß zwischen 30° und 45° sein!",""))</f>
      </c>
      <c r="N23" s="25"/>
    </row>
    <row r="24" spans="2:21" ht="12.75" customHeight="1">
      <c r="B24" s="267" t="str">
        <f>IF(E12&lt;0,"Fehler - Raumhöhe zu gering bzw. Breite links verkleinern!","")</f>
        <v>Fehler - Raumhöhe zu gering bzw. Breite links verkleinern!</v>
      </c>
      <c r="C24" s="267"/>
      <c r="D24" s="267"/>
      <c r="E24" s="267"/>
      <c r="F24" s="267"/>
      <c r="H24" s="25"/>
      <c r="I24" s="50" t="s">
        <v>8</v>
      </c>
      <c r="K24" s="25"/>
      <c r="L24" s="50" t="s">
        <v>9</v>
      </c>
      <c r="N24" s="25"/>
      <c r="P24" s="266" t="str">
        <f>IF(Q12&lt;0,"Fehler - Raumhöhe zu gering bzw. Breite rechts verkleinern!","")</f>
        <v>Fehler - Raumhöhe zu gering bzw. Breite rechts verkleinern!</v>
      </c>
      <c r="Q24" s="266"/>
      <c r="R24" s="266"/>
      <c r="S24" s="266"/>
      <c r="T24" s="266"/>
      <c r="U24" s="51"/>
    </row>
    <row r="25" spans="2:21" ht="15.75">
      <c r="B25" s="267"/>
      <c r="C25" s="267"/>
      <c r="D25" s="267"/>
      <c r="E25" s="267"/>
      <c r="F25" s="267"/>
      <c r="H25" s="25"/>
      <c r="I25" s="1">
        <v>0</v>
      </c>
      <c r="K25" s="25"/>
      <c r="L25" s="1">
        <v>0</v>
      </c>
      <c r="N25" s="25"/>
      <c r="P25" s="266"/>
      <c r="Q25" s="266"/>
      <c r="R25" s="266"/>
      <c r="S25" s="266"/>
      <c r="T25" s="266"/>
      <c r="U25" s="51"/>
    </row>
    <row r="26" spans="2:21" ht="12.75">
      <c r="B26" s="267"/>
      <c r="C26" s="267"/>
      <c r="D26" s="267"/>
      <c r="E26" s="267"/>
      <c r="F26" s="267"/>
      <c r="H26" s="15"/>
      <c r="J26" s="24"/>
      <c r="K26" s="15"/>
      <c r="M26" s="24"/>
      <c r="N26" s="21"/>
      <c r="P26" s="266"/>
      <c r="Q26" s="266"/>
      <c r="R26" s="266"/>
      <c r="S26" s="266"/>
      <c r="T26" s="266"/>
      <c r="U26" s="51"/>
    </row>
    <row r="27" spans="8:21" ht="12.75">
      <c r="H27" s="25"/>
      <c r="I27" s="47" t="s">
        <v>33</v>
      </c>
      <c r="J27" s="52"/>
      <c r="K27" s="25"/>
      <c r="L27" s="47" t="s">
        <v>33</v>
      </c>
      <c r="M27" s="53"/>
      <c r="N27" s="25"/>
      <c r="P27" s="54"/>
      <c r="Q27" s="55"/>
      <c r="R27" s="32"/>
      <c r="S27" s="21"/>
      <c r="T27" s="21"/>
      <c r="U27" s="55"/>
    </row>
    <row r="28" spans="8:21" ht="12.75">
      <c r="H28" s="25"/>
      <c r="I28" s="23" t="s">
        <v>2</v>
      </c>
      <c r="J28" s="56"/>
      <c r="K28" s="25"/>
      <c r="L28" s="23" t="s">
        <v>4</v>
      </c>
      <c r="N28" s="25"/>
      <c r="Q28" s="50"/>
      <c r="R28" s="32"/>
      <c r="S28" s="21"/>
      <c r="T28" s="21"/>
      <c r="U28" s="50"/>
    </row>
    <row r="29" spans="8:21" ht="15.75">
      <c r="H29" s="25"/>
      <c r="I29" s="2">
        <v>35</v>
      </c>
      <c r="K29" s="25"/>
      <c r="L29" s="2">
        <v>35</v>
      </c>
      <c r="N29" s="25"/>
      <c r="Q29" s="58"/>
      <c r="R29" s="32"/>
      <c r="S29" s="32"/>
      <c r="T29" s="32"/>
      <c r="U29" s="58"/>
    </row>
    <row r="30" ht="12.75">
      <c r="K30" s="21"/>
    </row>
    <row r="31" spans="2:20" ht="16.5" thickBot="1">
      <c r="B31" s="59" t="s">
        <v>10</v>
      </c>
      <c r="C31" s="59"/>
      <c r="D31" s="59"/>
      <c r="E31" s="59"/>
      <c r="G31" s="19"/>
      <c r="I31" s="59" t="s">
        <v>11</v>
      </c>
      <c r="T31" s="21"/>
    </row>
    <row r="32" spans="2:21" ht="15.75">
      <c r="B32" s="60"/>
      <c r="C32" s="40"/>
      <c r="D32" s="61" t="s">
        <v>12</v>
      </c>
      <c r="E32" s="62">
        <f>(I25+L25)*T5</f>
        <v>0</v>
      </c>
      <c r="F32" s="63" t="s">
        <v>13</v>
      </c>
      <c r="H32" s="64"/>
      <c r="I32" s="65"/>
      <c r="J32" s="40"/>
      <c r="K32" s="66" t="s">
        <v>14</v>
      </c>
      <c r="L32" s="67">
        <f>E34*650</f>
        <v>0</v>
      </c>
      <c r="M32" s="68" t="s">
        <v>15</v>
      </c>
      <c r="N32" s="41"/>
      <c r="P32" s="41"/>
      <c r="Q32" s="41"/>
      <c r="R32" s="69"/>
      <c r="S32" s="41"/>
      <c r="T32" s="70"/>
      <c r="U32" s="41"/>
    </row>
    <row r="33" spans="2:21" ht="15.75">
      <c r="B33" s="71"/>
      <c r="C33" s="41"/>
      <c r="D33" s="72" t="s">
        <v>16</v>
      </c>
      <c r="E33" s="73">
        <f>IF(AND(E12&gt;=0,Q12&gt;=0)=TRUE,E32*B14,0)</f>
        <v>0</v>
      </c>
      <c r="F33" s="74" t="s">
        <v>17</v>
      </c>
      <c r="H33" s="64"/>
      <c r="I33" s="75"/>
      <c r="J33" s="41"/>
      <c r="K33" s="76" t="s">
        <v>18</v>
      </c>
      <c r="L33" s="70">
        <f>L32*5</f>
        <v>0</v>
      </c>
      <c r="M33" s="77" t="s">
        <v>19</v>
      </c>
      <c r="N33" s="41"/>
      <c r="O33" s="41"/>
      <c r="P33" s="41"/>
      <c r="Q33" s="41"/>
      <c r="R33" s="69"/>
      <c r="S33" s="41"/>
      <c r="U33" s="41"/>
    </row>
    <row r="34" spans="2:21" ht="16.5" thickBot="1">
      <c r="B34" s="78"/>
      <c r="C34" s="36"/>
      <c r="D34" s="79" t="s">
        <v>20</v>
      </c>
      <c r="E34" s="80">
        <f>IF(E33=0,0,H55+H58)</f>
        <v>0</v>
      </c>
      <c r="F34" s="81" t="s">
        <v>17</v>
      </c>
      <c r="H34" s="82"/>
      <c r="I34" s="83"/>
      <c r="J34" s="36"/>
      <c r="K34" s="84" t="s">
        <v>21</v>
      </c>
      <c r="L34" s="3">
        <v>0</v>
      </c>
      <c r="M34" s="85" t="s">
        <v>19</v>
      </c>
      <c r="N34" s="86"/>
      <c r="P34" s="41"/>
      <c r="Q34" s="41"/>
      <c r="R34" s="69"/>
      <c r="S34" s="41"/>
      <c r="U34" s="41"/>
    </row>
    <row r="35" spans="9:20" ht="12.75">
      <c r="I35" s="87">
        <f>IF(L32&gt;15000,"Lagermenge ist &gt; 15.000 kg. Brandschutzanforderungen beachten!","")</f>
      </c>
      <c r="T35" s="88"/>
    </row>
    <row r="36" spans="2:20" ht="16.5" thickBot="1">
      <c r="B36" s="19" t="s">
        <v>22</v>
      </c>
      <c r="C36" s="21"/>
      <c r="E36" s="21"/>
      <c r="F36" s="21"/>
      <c r="I36" s="89"/>
      <c r="T36" s="90"/>
    </row>
    <row r="37" spans="2:9" ht="12.75">
      <c r="B37" s="21"/>
      <c r="C37" s="257" t="e">
        <f>E34/E33</f>
        <v>#DIV/0!</v>
      </c>
      <c r="D37" s="258"/>
      <c r="E37" s="91"/>
      <c r="F37" s="21"/>
      <c r="I37" s="17" t="str">
        <f>"Die gelagerte Energiemenge entspricht ca. "&amp;ROUND(L33/10,0)&amp;" Liter Heizöl."</f>
        <v>Die gelagerte Energiemenge entspricht ca. 0 Liter Heizöl.</v>
      </c>
    </row>
    <row r="38" spans="2:9" ht="13.5" thickBot="1">
      <c r="B38" s="21"/>
      <c r="C38" s="259"/>
      <c r="D38" s="260"/>
      <c r="E38" s="21"/>
      <c r="F38" s="21"/>
      <c r="I38" s="92">
        <f>IF(L34=0,"","Die gelagerte Energiemenge entspricht dem "&amp;ROUND(L33/L34,2)&amp;"-fachen voraussichtlichen Jahresbedarf.")</f>
      </c>
    </row>
    <row r="52" ht="12.75">
      <c r="L52" s="112"/>
    </row>
    <row r="54" spans="2:16" ht="12.75">
      <c r="B54" s="21"/>
      <c r="C54" s="21"/>
      <c r="D54" s="33" t="s">
        <v>23</v>
      </c>
      <c r="E54" s="21"/>
      <c r="F54" s="21"/>
      <c r="G54" s="21"/>
      <c r="H54" s="21"/>
      <c r="I54" s="21"/>
      <c r="J54" s="21"/>
      <c r="K54" s="21"/>
      <c r="L54" s="21"/>
      <c r="M54" s="21"/>
      <c r="N54" s="21"/>
      <c r="O54" s="21"/>
      <c r="P54" s="21"/>
    </row>
    <row r="55" spans="2:16" ht="12.75">
      <c r="B55" s="21"/>
      <c r="C55" s="21"/>
      <c r="D55" s="21"/>
      <c r="E55" s="21"/>
      <c r="F55" s="21"/>
      <c r="G55" s="100" t="s">
        <v>43</v>
      </c>
      <c r="H55" s="88">
        <f>(E18*I25)/6*(2*T5+0)+(E12*I25)*T5</f>
        <v>0</v>
      </c>
      <c r="I55" s="21" t="s">
        <v>17</v>
      </c>
      <c r="J55" s="91"/>
      <c r="K55" s="21"/>
      <c r="L55" s="21"/>
      <c r="M55" s="88"/>
      <c r="N55" s="21"/>
      <c r="O55" s="21"/>
      <c r="P55" s="21"/>
    </row>
    <row r="56" spans="2:16" ht="12.75">
      <c r="B56" s="21"/>
      <c r="C56" s="21"/>
      <c r="D56" s="21"/>
      <c r="E56" s="21"/>
      <c r="F56" s="21"/>
      <c r="G56" s="21"/>
      <c r="H56" s="21"/>
      <c r="I56" s="21"/>
      <c r="J56" s="21"/>
      <c r="K56" s="21"/>
      <c r="L56" s="21"/>
      <c r="M56" s="21"/>
      <c r="N56" s="21"/>
      <c r="O56" s="21"/>
      <c r="P56" s="21"/>
    </row>
    <row r="57" spans="2:16" ht="12.75">
      <c r="B57" s="21"/>
      <c r="C57" s="21"/>
      <c r="D57" s="33" t="s">
        <v>27</v>
      </c>
      <c r="E57" s="21"/>
      <c r="F57" s="21"/>
      <c r="G57" s="21"/>
      <c r="H57" s="21"/>
      <c r="I57" s="21"/>
      <c r="J57" s="21"/>
      <c r="K57" s="21"/>
      <c r="L57" s="21"/>
      <c r="M57" s="21"/>
      <c r="N57" s="21"/>
      <c r="O57" s="21"/>
      <c r="P57" s="21"/>
    </row>
    <row r="58" spans="2:16" ht="12.75">
      <c r="B58" s="21"/>
      <c r="C58" s="21"/>
      <c r="D58" s="21"/>
      <c r="E58" s="21"/>
      <c r="F58" s="21"/>
      <c r="G58" s="100" t="s">
        <v>44</v>
      </c>
      <c r="H58" s="88">
        <f>(Q18*L25)/6*(2*T5+0)+(L25*Q12)*T5</f>
        <v>0</v>
      </c>
      <c r="I58" s="21" t="s">
        <v>17</v>
      </c>
      <c r="J58" s="91"/>
      <c r="K58" s="21"/>
      <c r="L58" s="21"/>
      <c r="M58" s="88"/>
      <c r="N58" s="21"/>
      <c r="O58" s="21"/>
      <c r="P58" s="21"/>
    </row>
    <row r="61" spans="4:9" ht="12.75">
      <c r="D61" s="33" t="s">
        <v>45</v>
      </c>
      <c r="G61" s="21"/>
      <c r="H61" s="90">
        <f>J4*T5*E8</f>
        <v>0</v>
      </c>
      <c r="I61" s="21" t="s">
        <v>17</v>
      </c>
    </row>
    <row r="62" spans="4:9" ht="12.75">
      <c r="D62" s="113" t="s">
        <v>46</v>
      </c>
      <c r="E62" s="106"/>
      <c r="F62" s="106"/>
      <c r="G62" s="106"/>
      <c r="H62" s="108" t="e">
        <f>H63-H61</f>
        <v>#DIV/0!</v>
      </c>
      <c r="I62" s="106" t="s">
        <v>17</v>
      </c>
    </row>
    <row r="63" spans="4:9" ht="12.75">
      <c r="D63" s="33" t="s">
        <v>42</v>
      </c>
      <c r="E63" s="21"/>
      <c r="F63" s="21"/>
      <c r="G63" s="100"/>
      <c r="H63" s="90" t="e">
        <f>(1-C37)*E33</f>
        <v>#DIV/0!</v>
      </c>
      <c r="I63" s="21" t="s">
        <v>17</v>
      </c>
    </row>
  </sheetData>
  <sheetProtection password="A08C" sheet="1" objects="1" scenarios="1" selectLockedCells="1"/>
  <mergeCells count="9">
    <mergeCell ref="J3:K3"/>
    <mergeCell ref="T5:U5"/>
    <mergeCell ref="T4:U4"/>
    <mergeCell ref="C37:D38"/>
    <mergeCell ref="J6:K6"/>
    <mergeCell ref="I22:L22"/>
    <mergeCell ref="P24:T26"/>
    <mergeCell ref="B24:F26"/>
    <mergeCell ref="J4:K4"/>
  </mergeCells>
  <conditionalFormatting sqref="E12 Q12:R12">
    <cfRule type="cellIs" priority="1" dxfId="2" operator="lessThan" stopIfTrue="1">
      <formula>0</formula>
    </cfRule>
  </conditionalFormatting>
  <conditionalFormatting sqref="I36 M1">
    <cfRule type="expression" priority="2" dxfId="1" stopIfTrue="1">
      <formula>$L$33&lt;$L$34</formula>
    </cfRule>
    <cfRule type="expression" priority="3" dxfId="0" stopIfTrue="1">
      <formula>$L$33&gt;$L$34</formula>
    </cfRule>
  </conditionalFormatting>
  <printOptions horizontalCentered="1" verticalCentered="1"/>
  <pageMargins left="0.7086614173228347" right="0.5118110236220472" top="0.3971875" bottom="0.4330708661417323" header="0.4330708661417323" footer="0.2755905511811024"/>
  <pageSetup horizontalDpi="300" verticalDpi="300" orientation="landscape" paperSize="9" scale="93" r:id="rId4"/>
  <headerFooter alignWithMargins="0">
    <oddFooter>&amp;C&amp;"Arial,Fett"&amp;D&amp;R&amp;"Arial,Fett"www.heitzmann.ch</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Pelletlagerraum- u. Energiemengenberechnung</dc:title>
  <dc:subject/>
  <dc:creator>Dipl.-Ing. Dieter Rieger</dc:creator>
  <cp:keywords/>
  <dc:description/>
  <cp:lastModifiedBy>Felder Alex</cp:lastModifiedBy>
  <cp:lastPrinted>2020-05-28T07:35:18Z</cp:lastPrinted>
  <dcterms:created xsi:type="dcterms:W3CDTF">2003-11-19T08:48:04Z</dcterms:created>
  <dcterms:modified xsi:type="dcterms:W3CDTF">2020-05-28T08:09:47Z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ufgezeichnet von">
    <vt:lpwstr>Ingenieurbüro für Bauphysik</vt:lpwstr>
  </property>
  <property fmtid="{D5CDD505-2E9C-101B-9397-08002B2CF9AE}" pid="3" name="_NewReviewCycle">
    <vt:lpwstr/>
  </property>
</Properties>
</file>